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da\Documents\MOJI POSTUPCI U 2024\ISTARSKA ŽUPANIJA\PROJEKT SVETVINĆENAT\OBJAVA PRETHODNOG\TROŠKOVNICI\"/>
    </mc:Choice>
  </mc:AlternateContent>
  <bookViews>
    <workbookView xWindow="-120" yWindow="-120" windowWidth="29040" windowHeight="15840" activeTab="1"/>
  </bookViews>
  <sheets>
    <sheet name="NASLOVNA" sheetId="7" r:id="rId1"/>
    <sheet name="UGRADNJA FNE" sheetId="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6" l="1"/>
  <c r="F46" i="6"/>
  <c r="F47" i="6" s="1"/>
  <c r="F41" i="6"/>
  <c r="F43" i="6" s="1"/>
  <c r="F35" i="6"/>
  <c r="F37" i="6" l="1"/>
  <c r="F34" i="6"/>
  <c r="F36" i="6"/>
  <c r="F17" i="6"/>
  <c r="F18" i="6"/>
  <c r="F38" i="6" l="1"/>
  <c r="F16" i="6"/>
  <c r="F19" i="6"/>
  <c r="F20" i="6"/>
  <c r="F24" i="6"/>
  <c r="F25" i="6"/>
  <c r="F26" i="6"/>
  <c r="F27" i="6"/>
  <c r="F28" i="6"/>
  <c r="F29" i="6"/>
  <c r="F30" i="6"/>
  <c r="F21" i="6" l="1"/>
  <c r="F31" i="6"/>
  <c r="F12" i="6"/>
  <c r="F11" i="6"/>
  <c r="F10" i="6"/>
  <c r="F9" i="6"/>
  <c r="F8" i="6"/>
  <c r="F7" i="6"/>
  <c r="F6" i="6"/>
  <c r="F5" i="6"/>
  <c r="F4" i="6"/>
  <c r="F13" i="6" l="1"/>
  <c r="F49" i="6" s="1"/>
  <c r="F50" i="6" l="1"/>
  <c r="F51" i="6" s="1"/>
</calcChain>
</file>

<file path=xl/sharedStrings.xml><?xml version="1.0" encoding="utf-8"?>
<sst xmlns="http://schemas.openxmlformats.org/spreadsheetml/2006/main" count="113" uniqueCount="92">
  <si>
    <t>UKUPNO:</t>
  </si>
  <si>
    <t>Red br.</t>
  </si>
  <si>
    <t>Opis stavke</t>
  </si>
  <si>
    <t>Jed. mj.</t>
  </si>
  <si>
    <t>Količina</t>
  </si>
  <si>
    <t>Jedinična cijena</t>
  </si>
  <si>
    <t>Ukupna cijena</t>
  </si>
  <si>
    <t>m</t>
  </si>
  <si>
    <t>kom</t>
  </si>
  <si>
    <t xml:space="preserve"> </t>
  </si>
  <si>
    <t xml:space="preserve"> --------------------------------------------------------------------------------------------------------------------------------------------------------------------------------------</t>
  </si>
  <si>
    <t>Vinež 345/1</t>
  </si>
  <si>
    <t>52220 Labin</t>
  </si>
  <si>
    <t>Mob.:+385993905805</t>
  </si>
  <si>
    <t>jakov.batelic@etaconsult.hr</t>
  </si>
  <si>
    <t>www.etaconsult.hr</t>
  </si>
  <si>
    <t>INVESTITOR:</t>
  </si>
  <si>
    <t>GRAĐEVINA:</t>
  </si>
  <si>
    <t>LOKACIJA:</t>
  </si>
  <si>
    <t xml:space="preserve">PROJEKT BR.:  </t>
  </si>
  <si>
    <t>dr.sc. Jakov Batelić, dipl.ing.el.</t>
  </si>
  <si>
    <t>DATUM:</t>
  </si>
  <si>
    <t xml:space="preserve">GLAVNI PROJEKT </t>
  </si>
  <si>
    <t>ELEKTROTEHNIČKI PROJEKT</t>
  </si>
  <si>
    <t>TROŠKOVNIK UGRADNJE FOTONAPONSKE ELEKTRANE</t>
  </si>
  <si>
    <t>RAZINA OBRADE:</t>
  </si>
  <si>
    <t>VRSTA PROJEKTA:</t>
  </si>
  <si>
    <t xml:space="preserve">NAZIV MAPE: </t>
  </si>
  <si>
    <t>DIREKTOR:</t>
  </si>
  <si>
    <t>par</t>
  </si>
  <si>
    <t>komplet</t>
  </si>
  <si>
    <t>UKUPNO I:</t>
  </si>
  <si>
    <t>II.</t>
  </si>
  <si>
    <t>UKUPNO II:</t>
  </si>
  <si>
    <t>III.</t>
  </si>
  <si>
    <t>kpl.</t>
  </si>
  <si>
    <t>kWp</t>
  </si>
  <si>
    <t>UKUPNO III:</t>
  </si>
  <si>
    <t>IV.</t>
  </si>
  <si>
    <t>ISPITIVANJE, MJERENJE I PUŠTANJE U POGON</t>
  </si>
  <si>
    <t>UKUPNO IV:</t>
  </si>
  <si>
    <t>V.</t>
  </si>
  <si>
    <t>TRANSPORT OSNOVNIH UREĐAJA I OPREME</t>
  </si>
  <si>
    <t>UKUPNO V:</t>
  </si>
  <si>
    <t>PDV (25%)</t>
  </si>
  <si>
    <t>SVEUKUPNO</t>
  </si>
  <si>
    <t>kom.</t>
  </si>
  <si>
    <t>PROJEKTANT:</t>
  </si>
  <si>
    <t>LANA BATELIĆ</t>
  </si>
  <si>
    <t>Postavljanje kabelskih kanalica i cijevi</t>
  </si>
  <si>
    <t>VI.</t>
  </si>
  <si>
    <t>IZRADA DOKUMENTACIJE ZA PRIKLJUČENJE ELEKTRANE NA MREŽU</t>
  </si>
  <si>
    <t>UGRADNJA FOTONAPONSKE ELEKTRANE SNAGE 26.16Wp</t>
  </si>
  <si>
    <t xml:space="preserve">OSNOVNA ŠKOLA SVETVINČENAT
OIB: 92363347984
Svetvinčenat 98, 52342 Svetvinčenat
</t>
  </si>
  <si>
    <t>OSNOVNA ŠKOLA SVETVINČENAT - UGRADNJA FOTONAPONSKE ELEKTRANE</t>
  </si>
  <si>
    <t xml:space="preserve">k.č. 625/1, k.o. Svetvinčenat  </t>
  </si>
  <si>
    <t>E656/22</t>
  </si>
  <si>
    <t>Labin, 20.09.2022. god</t>
  </si>
  <si>
    <t>BROJ REVIZIJE:</t>
  </si>
  <si>
    <t>DATUM REVIZIJE:</t>
  </si>
  <si>
    <t>19.10.2023.</t>
  </si>
  <si>
    <t>Istovar i dizanje opreme na krov objekta
- Istovar opreme i dizanje opreme kranom (po potrebi) na krov</t>
  </si>
  <si>
    <t>Montaža fotonaponskih modula i nosive fotonaponske podkonstrukcije, cijena po kWp
- Istovar modula, nosive konstrukcije i pribora
- Montaža nosive konstrukcije na krov
- Montaža fotonaponskih modula na fotonaponsku podkonstrukciju
- Brvljenje svih prodora kroz krov
- Prijevoz potrošnog materijala, alata i radne snage na lokaciju izvođenja</t>
  </si>
  <si>
    <t>IZVOĐENJE MONTAŽE OSNOVNIH UREĐAJA I OPREME FOTONAPONSKE ELEKTRANE</t>
  </si>
  <si>
    <t>Priprema pozicija za montažu fotonaponskih izmjenjivača
- priprema prostora za smještaj fotonaponskih izmjenjivača
- vršenje prodora za kabele</t>
  </si>
  <si>
    <t>Montaža i spajanje DC/AC izmjenjivača na niskonaponski električni razvod
- montaža izmjenjivača
- spajanje izmjenjivača
- spoj izmjenjivača na odgovarajući RO-FN</t>
  </si>
  <si>
    <t>Izvođenje ispitivanja fotonaponske elektrane prije puštanja u pogon AC strane sustava
- otpor izolacije, uz izdavanje atesta
- otpor uzemljenja, uz izdavanje atesta
- povezanost metalnih masa, uz izdavanje atesta
- ispitivanje sustava zaštite od munje, uz izdavanje atesta</t>
  </si>
  <si>
    <t>Izvođenje ispitivanja fotonaponske elektrane prije puštanja u pogon, DC strana sustava, prema HRN EN 62446 ili jednakovrijedno
- Ispitivanje fotonaponskih instalacija prema standardu HRN EN 62446 ili jednakovrijedno
- Mjerenje i ispitivanje DC napona, struje, polariteta, otpora izolacije, neprekinutosti prema zemlji, devijacije napona i struje između nizova
- Izrada i izdavanje mjernih izvještaja/protokola</t>
  </si>
  <si>
    <t>Mjerenje kvalitete električne energije (nakon pogona fotonaponske elektrane), sa mjernim izvještajem
- Mjerenje kvalitete električne energije sukladno normi HRN EN 50160 ili jednakovrijedno
- Mjerenje u trajanju od 7 dana na lokaciji fotonaponske elektrane
- Izrada i izdavanje pripadajućih mjernih izvještaja/protokola (za svih 7+7 dana)</t>
  </si>
  <si>
    <t>Transport fotonaponskih modula, nosive konstrukcije, izmjenjivača i pribora
- Transport opreme na lokaciju montaže / objekt</t>
  </si>
  <si>
    <t>Plan ispitivanja fotonaponske elektrane, priprema i vođenje pokusnog rada fotonaponske elektrane, izrada završnog izvješća</t>
  </si>
  <si>
    <t>Fotonaponski modul A klase, monokristalni,  
sljedećih karakteristika pri standardnim uvjetima testiranja (STC):
- dimenzije: 2256x1133x35 mm   
- vršna snaga min. 545 Wp 
- učinkovitost modula veća od 21 %
- napon otvorenog kruga: veći od 48 V 
- nazivna struja: do 14 A
- certifikati: IEC 61215; IEC 61730:2016
ili jednakovrijedno</t>
  </si>
  <si>
    <t>POTKONSTRUKCIJA FOTONAPONSKE ELEKTRANE</t>
  </si>
  <si>
    <t>Izvođenje spajanja fotonaponskih modula
- Izvođenje kompletnog DC ožičenja od modula preko spojnih kutija do izmjenjivača
- polaganje kabela u kabelske kanalice i povezivanje uz fotonaponske module
- Krimpanje konektora na DC kabele
- Povezivanje okvira fotonaponskih modula (izjednačenje potencijala)
- Nabava i ugradnja kabela za uzemljenje</t>
  </si>
  <si>
    <t>UKUPNO VI:</t>
  </si>
  <si>
    <t>Izmjenjivač DC/AC 10 kW 
- trofazna izvedba, bez transformatora
- maks. izlazna AC snaga: 11 kVA 
- Euro ETA min. 98.1%
- MPPT DC opseg (min): 140-980 V
- Maks. DC napon: 1100 V
- Maks. DC struja: 13.5 A po MPPT (2)
- Maks. struja kratkog spoja: 30 A
- Broj Mpp ulaza/petlji: 2
IZLAZ (AC):
- Maks. snaga (AC): 22 kVA
- Nazivni fazni AC napon: 230 V, 50 Hz
- Maks. izlazna struja: 33,5 A
- Faktor snage (cos Ø): -0,8 – 0.8 podesivo
- Maks. THD: ≤3%
- Efikasnost (maks.): 98,9%
NADZOR SUSTAVA I ZAŠTITE:
- Nadzor parametara niskonaponske mreže: DA
- Automatska sinkronizacija: DA
- Automatsko iskl. od niskonaponske mreže: DA
- Zaštita od povišenog i sniženog napona (U&gt;, U&lt;): DA
- Zaštita od porasta i pada frekvencije: DA
- Zaštita od injektiranja istosmjerne (DC) struje: DA
- Zaštita od povećanja impedancije mreže: DA
- AC zaštita od kratkog spoja: DA
- Zaštita od obrnutog poraliteta: DA
- Nadzor AC dozemnog spoja: DA
- Zaštita od prenapona u DC petlji: DA
- Detekcija kvara u DC petlji: DA</t>
  </si>
  <si>
    <t>MC4 konektor set 6 mm2
- muški ili ženski komplet metalnog konektora, brtve i kućišta, za spajanje nizova modulskih grana</t>
  </si>
  <si>
    <t>Nosač fotonaponskog modula
Nosač 36 × 45 mm, L=6200 mm;</t>
  </si>
  <si>
    <t>Spojnica za produljenje osnovnog nosača 36 × 45 mm.</t>
  </si>
  <si>
    <t>Podesiva kuka od nehrđajućeg čelika za prihvat nosača za crijep.</t>
  </si>
  <si>
    <t>Predmontirani element za prihvat fotonaponskog modula – krajnji, H=40 mm;</t>
  </si>
  <si>
    <t>Predmontirani element za prihvat fotonaponskog modula – srednjii, H=40 mm;</t>
  </si>
  <si>
    <t>Implementiranje daljinskog nadzora rada fotonaponskog sustava
- Podešavanje i programiranje sustava za nadzor rada fotonaponske elektrane
- Spajanje izmjenjivača, mrežno (web) sučelje</t>
  </si>
  <si>
    <t>Dobava i ugradnja u postojeći GRO:
- rastavljač osigurač, 80 A gG, 4p
- nadzorni sklopnik (relej) - sigurnosno odvajanje male elektrane od mreže, sklopnik min 80 A, 4p</t>
  </si>
  <si>
    <t>Solarni instalacijski kabel
- tip PV1-F ili jednakovrijedno
- DC kabel, pokositreni, finožičani, ultraljubičasto (UV) stabilizirani, dvostruko izolirani, presjeka 6 mm2</t>
  </si>
  <si>
    <t>Perforirani kabelski kanali (PK) sa nosačima i poklopcima i cijevi Ø20 mm
- PK 200/60, PK 100/60 sa poklopcima
- za DC i AC kabelski razvod po krovu i unutrašnjosti objekta 
- spojnice, vezice i ostali sitnospojni materijal</t>
  </si>
  <si>
    <t>Proboji prema glavnom razvodnom ormaru (GRO) (proboji su veličine fi 60 mm)</t>
  </si>
  <si>
    <t>Izmjenični kabelski razvod
- kao FG16 5x10 mm2 ili jednakovrijedno
- niskonaponski kabel namijenjen polaganju u zemlju, beton ili kabelske kanale</t>
  </si>
  <si>
    <t>Kabel za uzemljenje
- kao FG16R16 1x16 mm2 ili jednakovrijedno
- niskonaponski kabel namijenjen polaganju u zemlju, beton ili kabelske kanale</t>
  </si>
  <si>
    <t>Glavni razvodni ormar sunčane elektrane RO-FN/AC
Nazidni razdjelnik, 2-redni, 24 modula, prozirna vrata, IP 65
384x319x144 mm (VxŠxD), sadrži izolirane sabirnice uzemljenja (PE/N) (2x13 priključaka) i pokrove za prazna mjesta, klasa zaštite: II, nazivna struja: 63 A, nazivni napon: 400 V AC / 1500 V DC, materijal: modificirana smola od akrilonitila, stirena i akrilata (ASA), materijal vrata: polikarbonat, ispitivanje na žarnu nit: 650°C, ultraljubičasto (UV) postojan, bez halogena, prema: IEC 60670 / IEC 62208 ili jednakovrijedno. Sadrži elemente upravljanja i zaštite za pripadne struje krugove:
- 1x odvodnik prenapona 1+2 za TN-S sustav, B/C, 3p + N, 275 V, 25 kA
- 2 x rastavljač osigurač, 40 A gG, 4p
- 1 x zaštitni uređaj diferencijalne struje (RCD) 80/0,03 A, 4p, tip A
- ostali potrebni montažni i spojni pribor</t>
  </si>
  <si>
    <t>Dobava i ugradnja RO-FN/DC:
Nazidni razdjelnik, 2-redni, 24 modula, prozirna vrata, IP65
384x319x144 mm (VxŠxD), sadrži izolirane PE/N sabirnice (2x13 priključaka) i pokrove za prazna mjesta, klasa zaštite: II, nazivna struja: 63 A, nazivni napon: 400V AC / 1500V DC, materijal: modificirana smola od akrilonitila, stirena i akrilata (ASA), materijal vrata: polikarbonat, ispitivanje na žarnu nit: 650°C, ultraljubičasto (UV) postojan, bez halogena, prema: IEC 60670 / IEC 62208 ili jednakovrijedno
8 x Cilindrični osigurač za fotonapon, 10x38, 12 A, gPV, 1000 V DC
4 x Rastavna sklopka 2 p, 20 A, 1000V-DC, 10x38 za fotonapon
Označavanje ormara.</t>
  </si>
  <si>
    <t xml:space="preserve">NAPOMENE:  
- U troškovniku su u jediničnim cijenama uračunate i sve popratne radnje i poslovi koji nisu posebno spomenuti, a podrazumijevaju se kao nužni za izvedbu el.instalacije (dubljenje kanala u zidovima, blankiranje kablova, gipsanje i sl.).
- Odabir eventualno povoljnijih trasa u odnosu na projekt elektroinstalacija - ostavljen je izvoditelju elektroinstalaterskih radova, a u dogovoru sa projektantom, izvoditeljem građevinskih i ostalih završnih radova, kao i investitorom.
- Izvođač je dužan osigurati opskrbu gradilišta el. energijom privremenim priključkom, sa odgovarajućim gradilišnim ormarićem.
- Izvođač je dužan uračunati skelu ili drugu opremu za rad na visini pri izvedbi stavki koje to zahtijevaju.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</si>
</sst>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1]_-;\-* #,##0.00\ [$€-1]_-;_-* &quot;-&quot;??\ [$€-1]_-;_-@_-"/>
    <numFmt numFmtId="165" formatCode="#,##0.00\ [$€-41A]"/>
  </numFmts>
  <fonts count="22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Arial"/>
      <family val="2"/>
    </font>
    <font>
      <sz val="10"/>
      <color rgb="FF000000"/>
      <name val="Arial CE"/>
    </font>
    <font>
      <sz val="12"/>
      <color rgb="FF000000"/>
      <name val="Tahoma"/>
      <family val="2"/>
    </font>
    <font>
      <sz val="16"/>
      <color rgb="FF000000"/>
      <name val="Arial"/>
      <family val="2"/>
    </font>
    <font>
      <sz val="8"/>
      <color rgb="FF000000"/>
      <name val="Tahoma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omic Sans MS"/>
      <family val="4"/>
    </font>
    <font>
      <b/>
      <sz val="16"/>
      <color rgb="FF000000"/>
      <name val="Arial"/>
      <family val="2"/>
    </font>
    <font>
      <sz val="10"/>
      <color rgb="FF000000"/>
      <name val="Calibri"/>
      <family val="2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Gray">
        <fgColor rgb="FFFFFFFF"/>
        <bgColor theme="8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Border="0" applyProtection="0"/>
    <xf numFmtId="0" fontId="5" fillId="0" borderId="0" applyNumberFormat="0" applyBorder="0" applyProtection="0"/>
  </cellStyleXfs>
  <cellXfs count="89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7" fillId="0" borderId="0" xfId="1" applyFont="1"/>
    <xf numFmtId="0" fontId="8" fillId="0" borderId="0" xfId="2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/>
    <xf numFmtId="0" fontId="8" fillId="0" borderId="0" xfId="0" applyFont="1" applyAlignment="1">
      <alignment horizontal="left"/>
    </xf>
    <xf numFmtId="0" fontId="13" fillId="0" borderId="0" xfId="2" applyFont="1" applyAlignment="1">
      <alignment horizontal="left" vertical="center" indent="1"/>
    </xf>
    <xf numFmtId="0" fontId="8" fillId="0" borderId="0" xfId="2" applyFont="1" applyAlignment="1">
      <alignment horizontal="left" vertical="center" indent="1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2" applyFont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8" fillId="0" borderId="0" xfId="0" applyFont="1" applyAlignment="1">
      <alignment horizontal="left" wrapText="1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wrapText="1"/>
    </xf>
    <xf numFmtId="0" fontId="0" fillId="2" borderId="6" xfId="0" applyFill="1" applyBorder="1"/>
    <xf numFmtId="0" fontId="15" fillId="3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5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17" fillId="2" borderId="7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right" vertical="center" wrapText="1"/>
    </xf>
    <xf numFmtId="0" fontId="19" fillId="2" borderId="9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vertical="top"/>
    </xf>
    <xf numFmtId="0" fontId="16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9" fillId="0" borderId="8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top" wrapText="1"/>
    </xf>
    <xf numFmtId="164" fontId="0" fillId="0" borderId="0" xfId="0" applyNumberFormat="1"/>
    <xf numFmtId="0" fontId="7" fillId="0" borderId="0" xfId="1" applyFont="1" applyAlignment="1">
      <alignment horizontal="left"/>
    </xf>
    <xf numFmtId="0" fontId="18" fillId="0" borderId="7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165" fontId="18" fillId="2" borderId="6" xfId="0" applyNumberFormat="1" applyFont="1" applyFill="1" applyBorder="1" applyAlignment="1">
      <alignment horizontal="right" vertical="center"/>
    </xf>
    <xf numFmtId="165" fontId="16" fillId="2" borderId="6" xfId="0" applyNumberFormat="1" applyFont="1" applyFill="1" applyBorder="1" applyAlignment="1">
      <alignment horizontal="right" vertical="center"/>
    </xf>
    <xf numFmtId="165" fontId="17" fillId="2" borderId="6" xfId="0" applyNumberFormat="1" applyFont="1" applyFill="1" applyBorder="1" applyAlignment="1">
      <alignment horizontal="right" vertical="center"/>
    </xf>
    <xf numFmtId="165" fontId="17" fillId="0" borderId="6" xfId="0" applyNumberFormat="1" applyFont="1" applyBorder="1" applyAlignment="1">
      <alignment horizontal="right" vertical="center"/>
    </xf>
    <xf numFmtId="165" fontId="16" fillId="0" borderId="6" xfId="0" applyNumberFormat="1" applyFont="1" applyBorder="1" applyAlignment="1">
      <alignment horizontal="right" vertical="center"/>
    </xf>
    <xf numFmtId="165" fontId="19" fillId="3" borderId="6" xfId="0" applyNumberFormat="1" applyFont="1" applyFill="1" applyBorder="1" applyAlignment="1">
      <alignment horizontal="right" vertical="center"/>
    </xf>
    <xf numFmtId="165" fontId="0" fillId="2" borderId="6" xfId="0" applyNumberFormat="1" applyFill="1" applyBorder="1"/>
    <xf numFmtId="165" fontId="19" fillId="2" borderId="6" xfId="0" applyNumberFormat="1" applyFont="1" applyFill="1" applyBorder="1" applyAlignment="1">
      <alignment horizontal="right" vertical="center"/>
    </xf>
    <xf numFmtId="165" fontId="17" fillId="2" borderId="6" xfId="0" applyNumberFormat="1" applyFont="1" applyFill="1" applyBorder="1" applyAlignment="1">
      <alignment horizontal="right" vertical="center" wrapText="1"/>
    </xf>
    <xf numFmtId="165" fontId="0" fillId="2" borderId="6" xfId="0" applyNumberFormat="1" applyFill="1" applyBorder="1" applyAlignment="1">
      <alignment vertical="center"/>
    </xf>
    <xf numFmtId="165" fontId="19" fillId="2" borderId="6" xfId="0" applyNumberFormat="1" applyFont="1" applyFill="1" applyBorder="1" applyAlignment="1">
      <alignment horizontal="center" vertical="center"/>
    </xf>
    <xf numFmtId="165" fontId="19" fillId="0" borderId="8" xfId="0" applyNumberFormat="1" applyFont="1" applyBorder="1" applyAlignment="1">
      <alignment horizontal="right" vertical="center" wrapText="1"/>
    </xf>
    <xf numFmtId="165" fontId="19" fillId="0" borderId="8" xfId="0" applyNumberFormat="1" applyFont="1" applyBorder="1" applyAlignment="1">
      <alignment horizontal="right" vertical="center"/>
    </xf>
    <xf numFmtId="165" fontId="19" fillId="2" borderId="9" xfId="0" applyNumberFormat="1" applyFont="1" applyFill="1" applyBorder="1" applyAlignment="1">
      <alignment horizontal="right" vertical="center" wrapText="1"/>
    </xf>
    <xf numFmtId="165" fontId="19" fillId="2" borderId="10" xfId="0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vertical="center"/>
    </xf>
    <xf numFmtId="165" fontId="21" fillId="0" borderId="0" xfId="0" applyNumberFormat="1" applyFont="1"/>
    <xf numFmtId="49" fontId="7" fillId="0" borderId="0" xfId="1" applyNumberFormat="1" applyFont="1" applyAlignment="1">
      <alignment vertical="center"/>
    </xf>
    <xf numFmtId="0" fontId="0" fillId="0" borderId="0" xfId="0"/>
    <xf numFmtId="0" fontId="19" fillId="2" borderId="8" xfId="0" applyFont="1" applyFill="1" applyBorder="1" applyAlignment="1">
      <alignment horizontal="right" vertical="center"/>
    </xf>
    <xf numFmtId="0" fontId="19" fillId="2" borderId="9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right" vertical="center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/>
    </xf>
    <xf numFmtId="49" fontId="4" fillId="0" borderId="4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9" fillId="3" borderId="8" xfId="0" applyFont="1" applyFill="1" applyBorder="1" applyAlignment="1">
      <alignment horizontal="right" vertical="center" wrapText="1"/>
    </xf>
    <xf numFmtId="0" fontId="19" fillId="3" borderId="9" xfId="0" applyFont="1" applyFill="1" applyBorder="1" applyAlignment="1">
      <alignment horizontal="right" vertical="center" wrapText="1"/>
    </xf>
    <xf numFmtId="0" fontId="19" fillId="3" borderId="10" xfId="0" applyFont="1" applyFill="1" applyBorder="1" applyAlignment="1">
      <alignment horizontal="right" vertical="center" wrapText="1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</cellXfs>
  <cellStyles count="3">
    <cellStyle name="Normal" xfId="0" builtinId="0"/>
    <cellStyle name="Normal_00 - TROŠKOVNIK" xfId="1"/>
    <cellStyle name="Normal_VLAšKA 69-A,B,C,D (2)" xfId="2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133350</xdr:rowOff>
    </xdr:from>
    <xdr:to>
      <xdr:col>2</xdr:col>
      <xdr:colOff>161925</xdr:colOff>
      <xdr:row>3</xdr:row>
      <xdr:rowOff>104775</xdr:rowOff>
    </xdr:to>
    <xdr:pic>
      <xdr:nvPicPr>
        <xdr:cNvPr id="3" name="Slika 2" descr="ec_doo">
          <a:extLst>
            <a:ext uri="{FF2B5EF4-FFF2-40B4-BE49-F238E27FC236}">
              <a16:creationId xmlns:a16="http://schemas.microsoft.com/office/drawing/2014/main" id="{4A2EC166-1C93-4CE2-BFE0-E083C68DF46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23850"/>
          <a:ext cx="1371600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taconsult.hr/" TargetMode="External"/><Relationship Id="rId2" Type="http://schemas.openxmlformats.org/officeDocument/2006/relationships/hyperlink" Target="http://jakov.batelic@etaconsult.hr/" TargetMode="External"/><Relationship Id="rId1" Type="http://schemas.openxmlformats.org/officeDocument/2006/relationships/hyperlink" Target="tel:%2B385993905805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1"/>
  <sheetViews>
    <sheetView view="pageBreakPreview" topLeftCell="A24" zoomScale="90" zoomScaleNormal="100" zoomScaleSheetLayoutView="90" workbookViewId="0">
      <selection activeCell="H17" sqref="H17"/>
    </sheetView>
  </sheetViews>
  <sheetFormatPr defaultRowHeight="14.4"/>
  <cols>
    <col min="2" max="2" width="21.109375" customWidth="1"/>
    <col min="3" max="3" width="112.5546875" bestFit="1" customWidth="1"/>
  </cols>
  <sheetData>
    <row r="1" spans="2:6" ht="15">
      <c r="B1" s="72" t="s">
        <v>9</v>
      </c>
      <c r="C1" s="72"/>
    </row>
    <row r="2" spans="2:6">
      <c r="B2" s="73"/>
      <c r="C2" s="73"/>
    </row>
    <row r="3" spans="2:6">
      <c r="B3" s="73"/>
      <c r="C3" s="73"/>
    </row>
    <row r="4" spans="2:6">
      <c r="B4" s="73"/>
      <c r="C4" s="73"/>
    </row>
    <row r="5" spans="2:6" ht="15">
      <c r="B5" s="72" t="s">
        <v>10</v>
      </c>
      <c r="C5" s="72"/>
    </row>
    <row r="6" spans="2:6" ht="20.399999999999999">
      <c r="B6" s="5" t="s">
        <v>11</v>
      </c>
    </row>
    <row r="7" spans="2:6" ht="20.399999999999999">
      <c r="B7" s="5" t="s">
        <v>12</v>
      </c>
    </row>
    <row r="8" spans="2:6" ht="20.399999999999999">
      <c r="B8" s="5" t="s">
        <v>13</v>
      </c>
    </row>
    <row r="9" spans="2:6" ht="20.399999999999999">
      <c r="B9" s="5" t="s">
        <v>14</v>
      </c>
    </row>
    <row r="10" spans="2:6" ht="20.399999999999999">
      <c r="B10" s="5" t="s">
        <v>15</v>
      </c>
    </row>
    <row r="11" spans="2:6" ht="15.6">
      <c r="B11" s="4"/>
      <c r="C11" s="4"/>
    </row>
    <row r="12" spans="2:6" ht="102">
      <c r="B12" s="9" t="s">
        <v>16</v>
      </c>
      <c r="C12" s="19" t="s">
        <v>53</v>
      </c>
    </row>
    <row r="13" spans="2:6" ht="18.600000000000001">
      <c r="B13" s="9"/>
      <c r="F13" s="10"/>
    </row>
    <row r="14" spans="2:6" ht="18.600000000000001">
      <c r="B14" s="11"/>
      <c r="F14" s="10"/>
    </row>
    <row r="15" spans="2:6" ht="40.799999999999997">
      <c r="B15" s="9" t="s">
        <v>17</v>
      </c>
      <c r="C15" s="19" t="s">
        <v>54</v>
      </c>
    </row>
    <row r="16" spans="2:6" ht="20.399999999999999">
      <c r="B16" s="9"/>
      <c r="C16" s="12"/>
    </row>
    <row r="17" spans="2:3" ht="20.399999999999999">
      <c r="B17" s="9"/>
      <c r="C17" s="12"/>
    </row>
    <row r="18" spans="2:3" ht="23.25" customHeight="1">
      <c r="B18" s="9" t="s">
        <v>18</v>
      </c>
      <c r="C18" s="12" t="s">
        <v>55</v>
      </c>
    </row>
    <row r="19" spans="2:3" ht="21">
      <c r="B19" s="9"/>
      <c r="C19" s="13"/>
    </row>
    <row r="20" spans="2:3" ht="20.399999999999999">
      <c r="B20" s="9"/>
      <c r="C20" s="12"/>
    </row>
    <row r="21" spans="2:3" ht="20.399999999999999">
      <c r="B21" s="9" t="s">
        <v>19</v>
      </c>
      <c r="C21" s="12" t="s">
        <v>56</v>
      </c>
    </row>
    <row r="22" spans="2:3" ht="20.399999999999999">
      <c r="B22" s="9"/>
      <c r="C22" s="12"/>
    </row>
    <row r="24" spans="2:3" ht="20.399999999999999">
      <c r="B24" s="18"/>
      <c r="C24" s="12"/>
    </row>
    <row r="25" spans="2:3" ht="20.399999999999999">
      <c r="B25" s="18" t="s">
        <v>25</v>
      </c>
      <c r="C25" s="12" t="s">
        <v>22</v>
      </c>
    </row>
    <row r="26" spans="2:3" ht="20.399999999999999">
      <c r="B26" s="18"/>
      <c r="C26" s="12"/>
    </row>
    <row r="27" spans="2:3" ht="30">
      <c r="B27" s="18" t="s">
        <v>26</v>
      </c>
      <c r="C27" s="12" t="s">
        <v>23</v>
      </c>
    </row>
    <row r="28" spans="2:3" ht="20.399999999999999">
      <c r="B28" s="18"/>
      <c r="C28" s="12"/>
    </row>
    <row r="29" spans="2:3" ht="20.399999999999999">
      <c r="B29" s="18" t="s">
        <v>27</v>
      </c>
      <c r="C29" s="12" t="s">
        <v>24</v>
      </c>
    </row>
    <row r="30" spans="2:3" ht="21">
      <c r="B30" s="9"/>
      <c r="C30" s="13"/>
    </row>
    <row r="31" spans="2:3" ht="20.399999999999999">
      <c r="B31" s="17" t="s">
        <v>47</v>
      </c>
      <c r="C31" s="14" t="s">
        <v>20</v>
      </c>
    </row>
    <row r="32" spans="2:3" ht="21">
      <c r="B32" s="9"/>
      <c r="C32" s="13"/>
    </row>
    <row r="33" spans="2:3" ht="20.399999999999999">
      <c r="B33" s="17" t="s">
        <v>28</v>
      </c>
      <c r="C33" s="14" t="s">
        <v>48</v>
      </c>
    </row>
    <row r="34" spans="2:3" ht="21">
      <c r="B34" s="9"/>
      <c r="C34" s="13"/>
    </row>
    <row r="35" spans="2:3" ht="20.399999999999999">
      <c r="B35" s="9" t="s">
        <v>21</v>
      </c>
      <c r="C35" s="14" t="s">
        <v>57</v>
      </c>
    </row>
    <row r="36" spans="2:3" ht="15.6">
      <c r="B36" s="4"/>
      <c r="C36" s="4"/>
    </row>
    <row r="37" spans="2:3" ht="15.6">
      <c r="B37" s="4" t="s">
        <v>58</v>
      </c>
      <c r="C37" s="46">
        <v>1</v>
      </c>
    </row>
    <row r="38" spans="2:3" ht="15.6">
      <c r="B38" s="4" t="s">
        <v>59</v>
      </c>
      <c r="C38" s="4" t="s">
        <v>60</v>
      </c>
    </row>
    <row r="39" spans="2:3" ht="15.6">
      <c r="B39" s="4"/>
      <c r="C39" s="4"/>
    </row>
    <row r="40" spans="2:3" ht="15.6">
      <c r="B40" s="4"/>
      <c r="C40" s="4"/>
    </row>
    <row r="41" spans="2:3" ht="15.6">
      <c r="B41" s="4"/>
      <c r="C41" s="4"/>
    </row>
    <row r="42" spans="2:3" ht="15.6">
      <c r="B42" s="4"/>
      <c r="C42" s="4"/>
    </row>
    <row r="43" spans="2:3" ht="15.6">
      <c r="B43" s="4"/>
      <c r="C43" s="4"/>
    </row>
    <row r="44" spans="2:3" ht="15.6">
      <c r="B44" s="4"/>
      <c r="C44" s="4"/>
    </row>
    <row r="45" spans="2:3" ht="15.6">
      <c r="B45" s="4"/>
      <c r="C45" s="4"/>
    </row>
    <row r="46" spans="2:3" ht="15.6">
      <c r="B46" s="4"/>
      <c r="C46" s="4"/>
    </row>
    <row r="47" spans="2:3">
      <c r="B47" s="6"/>
      <c r="C47" s="6"/>
    </row>
    <row r="48" spans="2:3">
      <c r="B48" s="6"/>
      <c r="C48" s="6"/>
    </row>
    <row r="49" spans="2:3">
      <c r="B49" s="6"/>
      <c r="C49" s="6"/>
    </row>
    <row r="50" spans="2:3">
      <c r="B50" s="6"/>
      <c r="C50" s="6"/>
    </row>
    <row r="51" spans="2:3">
      <c r="B51" s="6"/>
      <c r="C51" s="6"/>
    </row>
    <row r="52" spans="2:3">
      <c r="B52" s="6"/>
      <c r="C52" s="6"/>
    </row>
    <row r="53" spans="2:3">
      <c r="B53" s="6"/>
      <c r="C53" s="6"/>
    </row>
    <row r="54" spans="2:3">
      <c r="B54" s="7"/>
      <c r="C54" s="7"/>
    </row>
    <row r="55" spans="2:3">
      <c r="B55" s="7"/>
      <c r="C55" s="8"/>
    </row>
    <row r="56" spans="2:3">
      <c r="B56" s="15"/>
      <c r="C56" s="16"/>
    </row>
    <row r="57" spans="2:3">
      <c r="B57" s="15"/>
      <c r="C57" s="15"/>
    </row>
    <row r="61" spans="2:3" ht="15">
      <c r="B61" s="18"/>
    </row>
  </sheetData>
  <mergeCells count="5">
    <mergeCell ref="B1:C1"/>
    <mergeCell ref="B2:C2"/>
    <mergeCell ref="B3:C3"/>
    <mergeCell ref="B4:C4"/>
    <mergeCell ref="B5:C5"/>
  </mergeCells>
  <hyperlinks>
    <hyperlink ref="B8" r:id="rId1"/>
    <hyperlink ref="B9" r:id="rId2"/>
    <hyperlink ref="B10" r:id="rId3"/>
  </hyperlinks>
  <pageMargins left="0.7" right="0.7" top="0.75" bottom="0.75" header="0.3" footer="0.3"/>
  <pageSetup paperSize="9" scale="57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zoomScaleNormal="100" zoomScaleSheetLayoutView="115" zoomScalePageLayoutView="115" workbookViewId="0">
      <selection activeCell="I4" sqref="I4"/>
    </sheetView>
  </sheetViews>
  <sheetFormatPr defaultColWidth="9.109375" defaultRowHeight="14.4"/>
  <cols>
    <col min="1" max="1" width="6.44140625" style="1" customWidth="1"/>
    <col min="2" max="2" width="51.5546875" style="1" customWidth="1"/>
    <col min="3" max="3" width="10" style="1" customWidth="1"/>
    <col min="4" max="4" width="8.6640625" style="1" customWidth="1"/>
    <col min="5" max="5" width="12.109375" style="70" customWidth="1"/>
    <col min="6" max="6" width="14" style="70" customWidth="1"/>
    <col min="7" max="7" width="12" style="1" customWidth="1"/>
    <col min="8" max="8" width="12" style="1" bestFit="1" customWidth="1"/>
    <col min="9" max="16384" width="9.109375" style="1"/>
  </cols>
  <sheetData>
    <row r="1" spans="1:8" ht="24.75" customHeight="1">
      <c r="A1" s="80" t="s">
        <v>52</v>
      </c>
      <c r="B1" s="81"/>
      <c r="C1" s="81"/>
      <c r="D1" s="81"/>
      <c r="E1" s="81"/>
      <c r="F1" s="82"/>
    </row>
    <row r="2" spans="1:8" ht="88.8" customHeight="1">
      <c r="A2" s="77" t="s">
        <v>91</v>
      </c>
      <c r="B2" s="78"/>
      <c r="C2" s="78"/>
      <c r="D2" s="78"/>
      <c r="E2" s="78"/>
      <c r="F2" s="79"/>
    </row>
    <row r="3" spans="1:8" ht="22.8">
      <c r="A3" s="3" t="s">
        <v>1</v>
      </c>
      <c r="B3" s="2" t="s">
        <v>2</v>
      </c>
      <c r="C3" s="2" t="s">
        <v>3</v>
      </c>
      <c r="D3" s="2" t="s">
        <v>4</v>
      </c>
      <c r="E3" s="53" t="s">
        <v>5</v>
      </c>
      <c r="F3" s="54" t="s">
        <v>6</v>
      </c>
    </row>
    <row r="4" spans="1:8" customFormat="1" ht="157.5" customHeight="1" thickBot="1">
      <c r="A4" s="20">
        <v>1</v>
      </c>
      <c r="B4" s="44" t="s">
        <v>71</v>
      </c>
      <c r="C4" s="21" t="s">
        <v>8</v>
      </c>
      <c r="D4" s="21">
        <v>48</v>
      </c>
      <c r="E4" s="55">
        <v>0</v>
      </c>
      <c r="F4" s="56">
        <f t="shared" ref="F4:F11" si="0">D4*E4</f>
        <v>0</v>
      </c>
    </row>
    <row r="5" spans="1:8" customFormat="1" ht="396.75" customHeight="1" thickBot="1">
      <c r="A5" s="20">
        <v>2</v>
      </c>
      <c r="B5" s="44" t="s">
        <v>75</v>
      </c>
      <c r="C5" s="21" t="s">
        <v>8</v>
      </c>
      <c r="D5" s="21">
        <v>2</v>
      </c>
      <c r="E5" s="56">
        <v>0</v>
      </c>
      <c r="F5" s="56">
        <f t="shared" si="0"/>
        <v>0</v>
      </c>
      <c r="G5" s="30"/>
      <c r="H5" s="45"/>
    </row>
    <row r="6" spans="1:8" customFormat="1" ht="63.75" customHeight="1" thickBot="1">
      <c r="A6" s="20">
        <v>3</v>
      </c>
      <c r="B6" s="50" t="s">
        <v>84</v>
      </c>
      <c r="C6" s="23" t="s">
        <v>7</v>
      </c>
      <c r="D6" s="41">
        <v>140</v>
      </c>
      <c r="E6" s="57">
        <v>0</v>
      </c>
      <c r="F6" s="56">
        <f t="shared" si="0"/>
        <v>0</v>
      </c>
      <c r="G6" s="30"/>
    </row>
    <row r="7" spans="1:8" customFormat="1" ht="52.5" customHeight="1" thickBot="1">
      <c r="A7" s="51">
        <v>4</v>
      </c>
      <c r="B7" s="47" t="s">
        <v>76</v>
      </c>
      <c r="C7" s="52" t="s">
        <v>29</v>
      </c>
      <c r="D7" s="41">
        <v>10</v>
      </c>
      <c r="E7" s="58">
        <v>0</v>
      </c>
      <c r="F7" s="59">
        <f t="shared" si="0"/>
        <v>0</v>
      </c>
    </row>
    <row r="8" spans="1:8" customFormat="1" ht="225" thickBot="1">
      <c r="A8" s="20">
        <v>5</v>
      </c>
      <c r="B8" s="48" t="s">
        <v>89</v>
      </c>
      <c r="C8" s="23" t="s">
        <v>30</v>
      </c>
      <c r="D8" s="21">
        <v>1</v>
      </c>
      <c r="E8" s="57">
        <v>0</v>
      </c>
      <c r="F8" s="56">
        <f t="shared" si="0"/>
        <v>0</v>
      </c>
      <c r="G8" s="30"/>
    </row>
    <row r="9" spans="1:8" customFormat="1" ht="63.75" customHeight="1" thickBot="1">
      <c r="A9" s="20">
        <v>6</v>
      </c>
      <c r="B9" s="50" t="s">
        <v>87</v>
      </c>
      <c r="C9" s="23" t="s">
        <v>7</v>
      </c>
      <c r="D9" s="41">
        <v>120</v>
      </c>
      <c r="E9" s="57">
        <v>0</v>
      </c>
      <c r="F9" s="56">
        <f t="shared" si="0"/>
        <v>0</v>
      </c>
      <c r="G9" s="30"/>
    </row>
    <row r="10" spans="1:8" customFormat="1" ht="66" customHeight="1" thickBot="1">
      <c r="A10" s="20">
        <v>7</v>
      </c>
      <c r="B10" s="50" t="s">
        <v>88</v>
      </c>
      <c r="C10" s="23" t="s">
        <v>7</v>
      </c>
      <c r="D10" s="41">
        <v>40</v>
      </c>
      <c r="E10" s="57">
        <v>0</v>
      </c>
      <c r="F10" s="56">
        <f t="shared" si="0"/>
        <v>0</v>
      </c>
      <c r="G10" s="30"/>
    </row>
    <row r="11" spans="1:8" customFormat="1" ht="66.599999999999994" thickBot="1">
      <c r="A11" s="51">
        <v>8</v>
      </c>
      <c r="B11" s="47" t="s">
        <v>85</v>
      </c>
      <c r="C11" s="52" t="s">
        <v>30</v>
      </c>
      <c r="D11" s="41">
        <v>1</v>
      </c>
      <c r="E11" s="58">
        <v>0</v>
      </c>
      <c r="F11" s="59">
        <f t="shared" si="0"/>
        <v>0</v>
      </c>
      <c r="G11" s="30"/>
    </row>
    <row r="12" spans="1:8" customFormat="1" ht="53.4" thickBot="1">
      <c r="A12" s="20">
        <v>9</v>
      </c>
      <c r="B12" s="48" t="s">
        <v>83</v>
      </c>
      <c r="C12" s="21" t="s">
        <v>30</v>
      </c>
      <c r="D12" s="21">
        <v>1</v>
      </c>
      <c r="E12" s="57">
        <v>0</v>
      </c>
      <c r="F12" s="56">
        <f>D12*E12</f>
        <v>0</v>
      </c>
    </row>
    <row r="13" spans="1:8" customFormat="1" ht="15" thickBot="1">
      <c r="A13" s="25"/>
      <c r="B13" s="83" t="s">
        <v>31</v>
      </c>
      <c r="C13" s="84"/>
      <c r="D13" s="84"/>
      <c r="E13" s="85"/>
      <c r="F13" s="60">
        <f>SUM(F4:F12)</f>
        <v>0</v>
      </c>
    </row>
    <row r="14" spans="1:8" customFormat="1" ht="15" thickBot="1">
      <c r="A14" s="22"/>
      <c r="B14" s="26"/>
      <c r="C14" s="27"/>
      <c r="D14" s="27"/>
      <c r="E14" s="61"/>
      <c r="F14" s="62"/>
    </row>
    <row r="15" spans="1:8" customFormat="1" ht="15" thickBot="1">
      <c r="A15" s="28" t="s">
        <v>32</v>
      </c>
      <c r="B15" s="86" t="s">
        <v>72</v>
      </c>
      <c r="C15" s="87"/>
      <c r="D15" s="87"/>
      <c r="E15" s="87"/>
      <c r="F15" s="88"/>
    </row>
    <row r="16" spans="1:8" customFormat="1" ht="27" thickBot="1">
      <c r="A16" s="22">
        <v>10</v>
      </c>
      <c r="B16" s="49" t="s">
        <v>77</v>
      </c>
      <c r="C16" s="23" t="s">
        <v>8</v>
      </c>
      <c r="D16" s="23">
        <v>36</v>
      </c>
      <c r="E16" s="57">
        <v>0</v>
      </c>
      <c r="F16" s="57">
        <f>D16*E16</f>
        <v>0</v>
      </c>
    </row>
    <row r="17" spans="1:7" customFormat="1" ht="15" thickBot="1">
      <c r="A17" s="22">
        <v>11</v>
      </c>
      <c r="B17" s="49" t="s">
        <v>78</v>
      </c>
      <c r="C17" s="23" t="s">
        <v>8</v>
      </c>
      <c r="D17" s="23">
        <v>26</v>
      </c>
      <c r="E17" s="57">
        <v>0</v>
      </c>
      <c r="F17" s="57">
        <f>D17*E17</f>
        <v>0</v>
      </c>
    </row>
    <row r="18" spans="1:7" s="30" customFormat="1" ht="27" thickBot="1">
      <c r="A18" s="22">
        <v>12</v>
      </c>
      <c r="B18" s="49" t="s">
        <v>79</v>
      </c>
      <c r="C18" s="29" t="s">
        <v>8</v>
      </c>
      <c r="D18" s="29">
        <v>190</v>
      </c>
      <c r="E18" s="63">
        <v>0</v>
      </c>
      <c r="F18" s="63">
        <f>D18*E18</f>
        <v>0</v>
      </c>
      <c r="G18"/>
    </row>
    <row r="19" spans="1:7" s="30" customFormat="1" ht="27" thickBot="1">
      <c r="A19" s="22">
        <v>13</v>
      </c>
      <c r="B19" s="49" t="s">
        <v>80</v>
      </c>
      <c r="C19" s="23" t="s">
        <v>8</v>
      </c>
      <c r="D19" s="23">
        <v>32</v>
      </c>
      <c r="E19" s="57">
        <v>0</v>
      </c>
      <c r="F19" s="57">
        <f>D19*E19</f>
        <v>0</v>
      </c>
      <c r="G19"/>
    </row>
    <row r="20" spans="1:7" s="30" customFormat="1" ht="27" thickBot="1">
      <c r="A20" s="22">
        <v>14</v>
      </c>
      <c r="B20" s="49" t="s">
        <v>81</v>
      </c>
      <c r="C20" s="23" t="s">
        <v>8</v>
      </c>
      <c r="D20" s="23">
        <v>80</v>
      </c>
      <c r="E20" s="57">
        <v>0</v>
      </c>
      <c r="F20" s="57">
        <f>D20*E20</f>
        <v>0</v>
      </c>
      <c r="G20"/>
    </row>
    <row r="21" spans="1:7" customFormat="1" ht="15" thickBot="1">
      <c r="A21" s="31"/>
      <c r="B21" s="83" t="s">
        <v>33</v>
      </c>
      <c r="C21" s="84"/>
      <c r="D21" s="84"/>
      <c r="E21" s="85"/>
      <c r="F21" s="60">
        <f>SUM(F16:F20)</f>
        <v>0</v>
      </c>
    </row>
    <row r="22" spans="1:7" customFormat="1" ht="15" thickBot="1">
      <c r="A22" s="32"/>
      <c r="B22" s="26"/>
      <c r="C22" s="33"/>
      <c r="D22" s="33"/>
      <c r="E22" s="64"/>
      <c r="F22" s="62"/>
    </row>
    <row r="23" spans="1:7" customFormat="1" ht="21" customHeight="1" thickBot="1">
      <c r="A23" s="28" t="s">
        <v>34</v>
      </c>
      <c r="B23" s="86" t="s">
        <v>63</v>
      </c>
      <c r="C23" s="87"/>
      <c r="D23" s="87"/>
      <c r="E23" s="87"/>
      <c r="F23" s="88"/>
    </row>
    <row r="24" spans="1:7" customFormat="1" ht="119.4" thickBot="1">
      <c r="A24" s="22">
        <v>15</v>
      </c>
      <c r="B24" s="34" t="s">
        <v>62</v>
      </c>
      <c r="C24" s="23" t="s">
        <v>36</v>
      </c>
      <c r="D24" s="23">
        <v>26.16</v>
      </c>
      <c r="E24" s="57">
        <v>0</v>
      </c>
      <c r="F24" s="57">
        <f t="shared" ref="F24:F30" si="1">D24*E24</f>
        <v>0</v>
      </c>
    </row>
    <row r="25" spans="1:7" customFormat="1" ht="119.4" thickBot="1">
      <c r="A25" s="22">
        <v>16</v>
      </c>
      <c r="B25" s="34" t="s">
        <v>73</v>
      </c>
      <c r="C25" s="23" t="s">
        <v>36</v>
      </c>
      <c r="D25" s="23">
        <v>26.16</v>
      </c>
      <c r="E25" s="57">
        <v>0</v>
      </c>
      <c r="F25" s="57">
        <f t="shared" si="1"/>
        <v>0</v>
      </c>
    </row>
    <row r="26" spans="1:7" customFormat="1" ht="13.5" customHeight="1" thickBot="1">
      <c r="A26" s="22">
        <v>17</v>
      </c>
      <c r="B26" s="24" t="s">
        <v>49</v>
      </c>
      <c r="C26" s="23" t="s">
        <v>30</v>
      </c>
      <c r="D26" s="23">
        <v>1</v>
      </c>
      <c r="E26" s="57">
        <v>0</v>
      </c>
      <c r="F26" s="57">
        <f t="shared" si="1"/>
        <v>0</v>
      </c>
    </row>
    <row r="27" spans="1:7" customFormat="1" ht="62.4" customHeight="1" thickBot="1">
      <c r="A27" s="22">
        <v>18</v>
      </c>
      <c r="B27" s="34" t="s">
        <v>64</v>
      </c>
      <c r="C27" s="23" t="s">
        <v>8</v>
      </c>
      <c r="D27" s="23">
        <v>1</v>
      </c>
      <c r="E27" s="57">
        <v>0</v>
      </c>
      <c r="F27" s="57">
        <f t="shared" si="1"/>
        <v>0</v>
      </c>
    </row>
    <row r="28" spans="1:7" customFormat="1" ht="88.2" customHeight="1" thickBot="1">
      <c r="A28" s="22">
        <v>19</v>
      </c>
      <c r="B28" s="24" t="s">
        <v>65</v>
      </c>
      <c r="C28" s="23" t="s">
        <v>8</v>
      </c>
      <c r="D28" s="23">
        <v>1</v>
      </c>
      <c r="E28" s="57">
        <v>0</v>
      </c>
      <c r="F28" s="57">
        <f t="shared" si="1"/>
        <v>0</v>
      </c>
    </row>
    <row r="29" spans="1:7" customFormat="1" ht="185.4" thickBot="1">
      <c r="A29" s="22">
        <v>20</v>
      </c>
      <c r="B29" s="48" t="s">
        <v>90</v>
      </c>
      <c r="C29" s="23" t="s">
        <v>46</v>
      </c>
      <c r="D29" s="23">
        <v>1</v>
      </c>
      <c r="E29" s="57">
        <v>0</v>
      </c>
      <c r="F29" s="57">
        <f t="shared" si="1"/>
        <v>0</v>
      </c>
    </row>
    <row r="30" spans="1:7" s="39" customFormat="1" ht="30.75" customHeight="1" thickBot="1">
      <c r="A30" s="22">
        <v>21</v>
      </c>
      <c r="B30" s="48" t="s">
        <v>86</v>
      </c>
      <c r="C30" s="52" t="s">
        <v>46</v>
      </c>
      <c r="D30" s="52">
        <v>1</v>
      </c>
      <c r="E30" s="58">
        <v>0</v>
      </c>
      <c r="F30" s="58">
        <f t="shared" si="1"/>
        <v>0</v>
      </c>
    </row>
    <row r="31" spans="1:7" s="40" customFormat="1" ht="16.2" thickBot="1">
      <c r="A31" s="25"/>
      <c r="B31" s="83" t="s">
        <v>37</v>
      </c>
      <c r="C31" s="84"/>
      <c r="D31" s="84"/>
      <c r="E31" s="85"/>
      <c r="F31" s="60">
        <f>SUM(F24:F30)</f>
        <v>0</v>
      </c>
    </row>
    <row r="32" spans="1:7" customFormat="1" ht="17.25" customHeight="1" thickBot="1">
      <c r="A32" s="22"/>
      <c r="B32" s="26"/>
      <c r="C32" s="35"/>
      <c r="D32" s="35"/>
      <c r="E32" s="65"/>
      <c r="F32" s="62"/>
    </row>
    <row r="33" spans="1:6" customFormat="1" ht="15" thickBot="1">
      <c r="A33" s="36" t="s">
        <v>38</v>
      </c>
      <c r="B33" s="86" t="s">
        <v>39</v>
      </c>
      <c r="C33" s="87"/>
      <c r="D33" s="87"/>
      <c r="E33" s="87"/>
      <c r="F33" s="88"/>
    </row>
    <row r="34" spans="1:6" customFormat="1" ht="82.5" customHeight="1" thickBot="1">
      <c r="A34" s="22">
        <v>22</v>
      </c>
      <c r="B34" s="24" t="s">
        <v>66</v>
      </c>
      <c r="C34" s="23" t="s">
        <v>35</v>
      </c>
      <c r="D34" s="23">
        <v>1</v>
      </c>
      <c r="E34" s="57">
        <v>0</v>
      </c>
      <c r="F34" s="57">
        <f>D34*E34</f>
        <v>0</v>
      </c>
    </row>
    <row r="35" spans="1:6" customFormat="1" ht="119.4" thickBot="1">
      <c r="A35" s="22">
        <v>23</v>
      </c>
      <c r="B35" s="24" t="s">
        <v>67</v>
      </c>
      <c r="C35" s="23" t="s">
        <v>35</v>
      </c>
      <c r="D35" s="23">
        <v>1</v>
      </c>
      <c r="E35" s="57">
        <v>0</v>
      </c>
      <c r="F35" s="57">
        <f>D35*E35</f>
        <v>0</v>
      </c>
    </row>
    <row r="36" spans="1:6" customFormat="1" ht="106.2" thickBot="1">
      <c r="A36" s="22">
        <v>24</v>
      </c>
      <c r="B36" s="24" t="s">
        <v>68</v>
      </c>
      <c r="C36" s="23" t="s">
        <v>35</v>
      </c>
      <c r="D36" s="23">
        <v>1</v>
      </c>
      <c r="E36" s="57">
        <v>0</v>
      </c>
      <c r="F36" s="57">
        <f>D36*E36</f>
        <v>0</v>
      </c>
    </row>
    <row r="37" spans="1:6" customFormat="1" ht="66.599999999999994" thickBot="1">
      <c r="A37" s="22">
        <v>25</v>
      </c>
      <c r="B37" s="48" t="s">
        <v>82</v>
      </c>
      <c r="C37" s="23" t="s">
        <v>35</v>
      </c>
      <c r="D37" s="23">
        <v>1</v>
      </c>
      <c r="E37" s="57">
        <v>0</v>
      </c>
      <c r="F37" s="57">
        <f>D37*E37</f>
        <v>0</v>
      </c>
    </row>
    <row r="38" spans="1:6" customFormat="1" ht="15" thickBot="1">
      <c r="A38" s="25"/>
      <c r="B38" s="83" t="s">
        <v>40</v>
      </c>
      <c r="C38" s="84"/>
      <c r="D38" s="84"/>
      <c r="E38" s="85"/>
      <c r="F38" s="60">
        <f>SUM(F34:F37)</f>
        <v>0</v>
      </c>
    </row>
    <row r="39" spans="1:6" customFormat="1" ht="15" thickBot="1">
      <c r="A39" s="22"/>
      <c r="B39" s="26"/>
      <c r="C39" s="35"/>
      <c r="D39" s="35"/>
      <c r="E39" s="65"/>
      <c r="F39" s="62"/>
    </row>
    <row r="40" spans="1:6" customFormat="1" ht="15" thickBot="1">
      <c r="A40" s="36" t="s">
        <v>41</v>
      </c>
      <c r="B40" s="86" t="s">
        <v>42</v>
      </c>
      <c r="C40" s="87"/>
      <c r="D40" s="87"/>
      <c r="E40" s="87"/>
      <c r="F40" s="88"/>
    </row>
    <row r="41" spans="1:6" customFormat="1" ht="40.5" customHeight="1" thickBot="1">
      <c r="A41" s="22">
        <v>26</v>
      </c>
      <c r="B41" s="24" t="s">
        <v>69</v>
      </c>
      <c r="C41" s="23" t="s">
        <v>35</v>
      </c>
      <c r="D41" s="23">
        <v>1</v>
      </c>
      <c r="E41" s="57">
        <v>0</v>
      </c>
      <c r="F41" s="57">
        <f>D41*E41</f>
        <v>0</v>
      </c>
    </row>
    <row r="42" spans="1:6" customFormat="1" ht="30.75" customHeight="1" thickBot="1">
      <c r="A42" s="22">
        <v>27</v>
      </c>
      <c r="B42" s="24" t="s">
        <v>61</v>
      </c>
      <c r="C42" s="23" t="s">
        <v>35</v>
      </c>
      <c r="D42" s="23">
        <v>1</v>
      </c>
      <c r="E42" s="57">
        <v>0</v>
      </c>
      <c r="F42" s="57">
        <f>D42*E42</f>
        <v>0</v>
      </c>
    </row>
    <row r="43" spans="1:6" customFormat="1" ht="15" thickBot="1">
      <c r="A43" s="25"/>
      <c r="B43" s="83" t="s">
        <v>43</v>
      </c>
      <c r="C43" s="84"/>
      <c r="D43" s="84"/>
      <c r="E43" s="85"/>
      <c r="F43" s="60">
        <f>SUM(F41:F42)</f>
        <v>0</v>
      </c>
    </row>
    <row r="44" spans="1:6" customFormat="1" ht="15" thickBot="1">
      <c r="A44" s="42"/>
      <c r="B44" s="43"/>
      <c r="C44" s="43"/>
      <c r="D44" s="43"/>
      <c r="E44" s="66"/>
      <c r="F44" s="67"/>
    </row>
    <row r="45" spans="1:6" customFormat="1" ht="15" thickBot="1">
      <c r="A45" s="36" t="s">
        <v>50</v>
      </c>
      <c r="B45" s="86" t="s">
        <v>51</v>
      </c>
      <c r="C45" s="87"/>
      <c r="D45" s="87"/>
      <c r="E45" s="87"/>
      <c r="F45" s="88"/>
    </row>
    <row r="46" spans="1:6" customFormat="1" ht="40.200000000000003" thickBot="1">
      <c r="A46" s="22">
        <v>28</v>
      </c>
      <c r="B46" s="24" t="s">
        <v>70</v>
      </c>
      <c r="C46" s="23" t="s">
        <v>35</v>
      </c>
      <c r="D46" s="23">
        <v>1</v>
      </c>
      <c r="E46" s="57">
        <v>0</v>
      </c>
      <c r="F46" s="57">
        <f>D46*E46</f>
        <v>0</v>
      </c>
    </row>
    <row r="47" spans="1:6" customFormat="1" ht="15" thickBot="1">
      <c r="A47" s="25"/>
      <c r="B47" s="83" t="s">
        <v>74</v>
      </c>
      <c r="C47" s="84"/>
      <c r="D47" s="84"/>
      <c r="E47" s="85"/>
      <c r="F47" s="60">
        <f>SUM(F46:F46)</f>
        <v>0</v>
      </c>
    </row>
    <row r="48" spans="1:6" customFormat="1" ht="15" thickBot="1">
      <c r="A48" s="22"/>
      <c r="B48" s="37"/>
      <c r="C48" s="38"/>
      <c r="D48" s="38"/>
      <c r="E48" s="68"/>
      <c r="F48" s="69"/>
    </row>
    <row r="49" spans="1:8" customFormat="1" ht="15" thickBot="1">
      <c r="A49" s="22"/>
      <c r="B49" s="74" t="s">
        <v>0</v>
      </c>
      <c r="C49" s="75"/>
      <c r="D49" s="75"/>
      <c r="E49" s="76"/>
      <c r="F49" s="62">
        <f>F13+F21+F31+F38+F43+F47</f>
        <v>0</v>
      </c>
      <c r="H49" s="45"/>
    </row>
    <row r="50" spans="1:8" customFormat="1" ht="15" thickBot="1">
      <c r="A50" s="22"/>
      <c r="B50" s="74" t="s">
        <v>44</v>
      </c>
      <c r="C50" s="75"/>
      <c r="D50" s="75"/>
      <c r="E50" s="76"/>
      <c r="F50" s="62">
        <f>F49*25%</f>
        <v>0</v>
      </c>
    </row>
    <row r="51" spans="1:8" customFormat="1" ht="15" thickBot="1">
      <c r="A51" s="22"/>
      <c r="B51" s="74" t="s">
        <v>45</v>
      </c>
      <c r="C51" s="75"/>
      <c r="D51" s="75"/>
      <c r="E51" s="76"/>
      <c r="F51" s="62">
        <f>F49+F50</f>
        <v>0</v>
      </c>
    </row>
    <row r="52" spans="1:8" customFormat="1">
      <c r="A52" s="1"/>
      <c r="B52" s="1"/>
      <c r="C52" s="1"/>
      <c r="D52" s="1"/>
      <c r="E52" s="70"/>
      <c r="F52" s="70"/>
    </row>
    <row r="53" spans="1:8" customFormat="1">
      <c r="A53" s="1"/>
      <c r="B53" s="1"/>
      <c r="C53" s="1"/>
      <c r="D53" s="1"/>
      <c r="E53" s="70"/>
      <c r="F53" s="71"/>
    </row>
    <row r="54" spans="1:8" customFormat="1">
      <c r="A54" s="1"/>
      <c r="B54" s="1"/>
      <c r="C54" s="1"/>
      <c r="D54" s="1"/>
      <c r="E54" s="70"/>
      <c r="F54" s="70"/>
    </row>
    <row r="55" spans="1:8" customFormat="1">
      <c r="A55" s="1"/>
      <c r="B55" s="1"/>
      <c r="C55" s="1"/>
      <c r="D55" s="1"/>
      <c r="E55" s="70"/>
      <c r="F55" s="70"/>
    </row>
    <row r="56" spans="1:8" customFormat="1">
      <c r="A56" s="1"/>
      <c r="B56" s="1"/>
      <c r="C56" s="1"/>
      <c r="D56" s="1"/>
      <c r="E56" s="70"/>
      <c r="F56" s="70"/>
    </row>
    <row r="57" spans="1:8" customFormat="1">
      <c r="A57" s="1"/>
      <c r="B57" s="1"/>
      <c r="C57" s="1"/>
      <c r="D57" s="1"/>
      <c r="E57" s="70"/>
      <c r="F57" s="70"/>
    </row>
  </sheetData>
  <mergeCells count="16">
    <mergeCell ref="B51:E51"/>
    <mergeCell ref="A2:F2"/>
    <mergeCell ref="A1:F1"/>
    <mergeCell ref="B13:E13"/>
    <mergeCell ref="B15:F15"/>
    <mergeCell ref="B21:E21"/>
    <mergeCell ref="B23:F23"/>
    <mergeCell ref="B31:E31"/>
    <mergeCell ref="B33:F33"/>
    <mergeCell ref="B38:E38"/>
    <mergeCell ref="B40:F40"/>
    <mergeCell ref="B43:E43"/>
    <mergeCell ref="B45:F45"/>
    <mergeCell ref="B49:E49"/>
    <mergeCell ref="B50:E50"/>
    <mergeCell ref="B47:E47"/>
  </mergeCells>
  <phoneticPr fontId="1" type="noConversion"/>
  <conditionalFormatting sqref="B7">
    <cfRule type="expression" dxfId="1" priority="2">
      <formula>MOD(ROW(),2)=1</formula>
    </cfRule>
  </conditionalFormatting>
  <conditionalFormatting sqref="B11">
    <cfRule type="expression" dxfId="0" priority="1">
      <formula>MOD(ROW(),2)=1</formula>
    </cfRule>
  </conditionalFormatting>
  <pageMargins left="0.70866141732283472" right="0.39370078740157483" top="0.74803149606299213" bottom="0.74803149606299213" header="0.31496062992125984" footer="0.31496062992125984"/>
  <pageSetup paperSize="9" scale="88" orientation="portrait" r:id="rId1"/>
  <headerFooter>
    <oddHeader>&amp;CETA CONSULT d.o.o.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NASLOVNA</vt:lpstr>
      <vt:lpstr>UGRADNJA FNE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Jakov</dc:creator>
  <cp:lastModifiedBy>Nada</cp:lastModifiedBy>
  <cp:lastPrinted>2023-11-28T09:03:00Z</cp:lastPrinted>
  <dcterms:created xsi:type="dcterms:W3CDTF">2015-06-05T18:19:34Z</dcterms:created>
  <dcterms:modified xsi:type="dcterms:W3CDTF">2024-07-05T09:57:33Z</dcterms:modified>
</cp:coreProperties>
</file>