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tabRatio="599" activeTab="2"/>
  </bookViews>
  <sheets>
    <sheet name="IDZ-1" sheetId="1" r:id="rId1"/>
    <sheet name="OB-PULA-1" sheetId="2" r:id="rId2"/>
    <sheet name="B-Rovinj-1" sheetId="3" r:id="rId3"/>
    <sheet name="Plan prioriteta" sheetId="4" r:id="rId4"/>
  </sheets>
  <definedNames>
    <definedName name="_xlnm.Print_Titles" localSheetId="3">'Plan prioriteta'!$2:$2</definedName>
  </definedNames>
  <calcPr fullCalcOnLoad="1"/>
</workbook>
</file>

<file path=xl/sharedStrings.xml><?xml version="1.0" encoding="utf-8"?>
<sst xmlns="http://schemas.openxmlformats.org/spreadsheetml/2006/main" count="473" uniqueCount="250">
  <si>
    <t>426</t>
  </si>
  <si>
    <t xml:space="preserve">Dodatna ulaganja za ostalu nefinancijsku imovinu </t>
  </si>
  <si>
    <t>42</t>
  </si>
  <si>
    <t>421</t>
  </si>
  <si>
    <t>422</t>
  </si>
  <si>
    <t>423</t>
  </si>
  <si>
    <t>45</t>
  </si>
  <si>
    <t>451</t>
  </si>
  <si>
    <t>452</t>
  </si>
  <si>
    <t>453</t>
  </si>
  <si>
    <t>454</t>
  </si>
  <si>
    <t>3224</t>
  </si>
  <si>
    <t>Usluge tekućeg i investicijskog održavanja</t>
  </si>
  <si>
    <t>41</t>
  </si>
  <si>
    <t>INVESTICIJSKO ULAGANJE</t>
  </si>
  <si>
    <t xml:space="preserve">INVESTICIJSKO I TEKUĆE ODRŽAVANJE </t>
  </si>
  <si>
    <t>INFORMATIZACIJA ZDRAVSTVENE DJELATNOSTI</t>
  </si>
  <si>
    <t xml:space="preserve">Rashodi za nabavu proizvedene dugotrajne imovine                                                        </t>
  </si>
  <si>
    <t>Rashodi za dodatna ulaganja na nefinancijskoj imovini</t>
  </si>
  <si>
    <t>RASHODI POSLOVANJA</t>
  </si>
  <si>
    <t>RASHODI ZA NABAVU NEFINANCIJSKE IMOVINE</t>
  </si>
  <si>
    <t>Plan 2005.</t>
  </si>
  <si>
    <t>Materijal i dijelovi za tekuće i investicijsko održavanje</t>
  </si>
  <si>
    <t>Popis prioriteta (namjene opisno)</t>
  </si>
  <si>
    <t xml:space="preserve">Građevinski objekti </t>
  </si>
  <si>
    <t>Račun 
iz Rač. plana</t>
  </si>
  <si>
    <r>
      <t>Rashodi za nabavu neproizvedene imovine</t>
    </r>
    <r>
      <rPr>
        <sz val="10"/>
        <rFont val="Arial"/>
        <family val="2"/>
      </rPr>
      <t xml:space="preserve"> </t>
    </r>
  </si>
  <si>
    <t xml:space="preserve">Nematerijalna proizvedena imovina </t>
  </si>
  <si>
    <t>Dodatna ulaganja na građevinskim objektima</t>
  </si>
  <si>
    <t xml:space="preserve">Dodatna ulaganja na postrojenjima i opremi </t>
  </si>
  <si>
    <t xml:space="preserve">Dodatna ulaganja na prijevoznim sredstvima </t>
  </si>
  <si>
    <t xml:space="preserve">Prijevozna sredstva </t>
  </si>
  <si>
    <t xml:space="preserve">Postrojenja i oprema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</si>
  <si>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</si>
  <si>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</si>
  <si>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</si>
  <si>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</si>
  <si>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</si>
  <si>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</si>
  <si>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</si>
  <si>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</si>
  <si>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</si>
  <si>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</si>
  <si>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</si>
  <si>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</si>
  <si>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</si>
  <si>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4224</t>
  </si>
  <si>
    <t>Medicinska i laboratorijska oprema</t>
  </si>
  <si>
    <t>4227</t>
  </si>
  <si>
    <t>Uređaji, strojevi i oprema za ostale namjene</t>
  </si>
  <si>
    <t>Zamjena kotlova u kotlovnici glavne zgrade Ispostave Labin</t>
  </si>
  <si>
    <t>Sanacija ravnog krova glavne zgrade Ispostave Labin</t>
  </si>
  <si>
    <t>Adaptacija ordinacije opće medicine u Ispostavi Pazin</t>
  </si>
  <si>
    <t>Popravak stropa na zgradi centralne ljekarne u Ispostavi Poreč</t>
  </si>
  <si>
    <t>Adaptacija ordinacije opće medicine u Taru - Ispostava Poreč</t>
  </si>
  <si>
    <t>Radovi na odvajanju oborinske od fekalne kanalizacije - Ispostava Poreč</t>
  </si>
  <si>
    <t>Sanacija i zamjena prozora u objektima na Verudi i objektu centralne zgrade, te na objektu HMP za Ispostavu Pula</t>
  </si>
  <si>
    <t>Uređenje podrumskog prostora glavne zgrade za prostor arhive u Ispostavi Pula</t>
  </si>
  <si>
    <t>Popravak krova i krovnih prozora te fasade na glavnoj zgradi Ispostave Rovinj</t>
  </si>
  <si>
    <t>Zamjena dotrajale stolarije na centralnoj zgradi Ispostave Umag</t>
  </si>
  <si>
    <t>Sanacija poda u prostoriji za pripremu vode na dijalizi za Ispostavu Umag</t>
  </si>
  <si>
    <t>4231</t>
  </si>
  <si>
    <t>Prijevozna sredstva u cestovnom prometu</t>
  </si>
  <si>
    <t>4511</t>
  </si>
  <si>
    <t>Izgradnja krova na objektu u Bujama Ispostave Umag</t>
  </si>
  <si>
    <t>Ugradnja lifta na stacionaru u Ispostavi Pazin</t>
  </si>
  <si>
    <t>14.</t>
  </si>
  <si>
    <t>15.</t>
  </si>
  <si>
    <t>16.</t>
  </si>
  <si>
    <t>17.</t>
  </si>
  <si>
    <t>18.</t>
  </si>
  <si>
    <t>19.</t>
  </si>
  <si>
    <t>20.</t>
  </si>
  <si>
    <t>323</t>
  </si>
  <si>
    <t>Materijalni rashodi</t>
  </si>
  <si>
    <t>Rashodi za materijal i energiju</t>
  </si>
  <si>
    <t>Rashodi za usluge</t>
  </si>
  <si>
    <t>Održavanje i servisiranje vozila Ispostava Pazin, Poreč, Pula, Rovinj</t>
  </si>
  <si>
    <t>BOLNICA ZA ORTOPEDIJU I REHABILITACIJU "Prim.dr. Martin Horvat" Rovinj</t>
  </si>
  <si>
    <t>Tekuće održavanje opreme - kotlovnica</t>
  </si>
  <si>
    <t>Tekuće održavanje opreme - praonica</t>
  </si>
  <si>
    <t>Zamjena oluka i sanacija prokišnjavanja</t>
  </si>
  <si>
    <t>Tekuće održavanje informatičke opreme</t>
  </si>
  <si>
    <t>Tekuće održavanje i popravci ostale opreme</t>
  </si>
  <si>
    <t>Adaptacija terasa na III. bolničkom odjelu</t>
  </si>
  <si>
    <t>Uređenje plaže i svlačionice, popravak spusta za pacijente</t>
  </si>
  <si>
    <t>Rashodi za nabavu proizvedene dugotrajne imovine</t>
  </si>
  <si>
    <t>Postrojenja i oprema</t>
  </si>
  <si>
    <t>Vakum madraci za HMP - 2 kom - Ispostava Poreč</t>
  </si>
  <si>
    <t>Puls oksimetri za HMP - 2 kom - Ispostava Poreč</t>
  </si>
  <si>
    <t>21.</t>
  </si>
  <si>
    <t>Održavanje programske aplikacije za djelatnost HMP (sve ispostave)</t>
  </si>
  <si>
    <t>Računala i računalna oprema</t>
  </si>
  <si>
    <t>Vozilo za patronažu - 5 kom (Pula x 4), (Poreč x 1)</t>
  </si>
  <si>
    <t>EKG za ordinacije opće medicine - 4 kom - Ispostava Poreč</t>
  </si>
  <si>
    <t>Prenosni EKG monitor - 1 kom - Ispostava Umag</t>
  </si>
  <si>
    <t>Prenosni EKG za teren - 1 kom - Ispostava Umag</t>
  </si>
  <si>
    <t>Defibrilatori - 3 kom (Isp.Pazin x 2,HMP i PZZ) (Isp. Umag HMP x 1)</t>
  </si>
  <si>
    <t>Kovčeg za reanimaciju za HMP - 1 kom - Ispostava Pazin</t>
  </si>
  <si>
    <t>Aspirator prenosni za HMP - 2 kom - Ispostava Poreč</t>
  </si>
  <si>
    <t>Ambu kovčeg za HMP - 1 kom - Ispostava Poreč</t>
  </si>
  <si>
    <t>Autoklav za HMP - 1 kom - Ispostava Poreč</t>
  </si>
  <si>
    <t>Hematološki brojač za laboratorij - 2 kom - Ispostave Poreč, Rovinj</t>
  </si>
  <si>
    <t>Centrifuga za laboratorij - 1 kom - Ispostava Pazin</t>
  </si>
  <si>
    <t>Stolovi za fizikalnu terapiju - 2 kom - Ispostava Pazin</t>
  </si>
  <si>
    <t xml:space="preserve">Elektrostimulator - 1 kom za fizikalnu terapiju - Ispostava Pazin </t>
  </si>
  <si>
    <t>UZV za fizikalnu terapiju - 1 kom - Ispostava Pazin</t>
  </si>
  <si>
    <t>Diadinamik interf. struje - 1 kom - Ispostava Pazin</t>
  </si>
  <si>
    <t>Parafinski kotao za fizikalnu terapiju - 1 kom - Ispostava Pazin</t>
  </si>
  <si>
    <t>Pulsoxinometar za fizikalnu terapiju - 1 kom - Ispostava Pazin</t>
  </si>
  <si>
    <t>Magneti za fizikalnu terapiju - 1 kom - Ispostava Pazin</t>
  </si>
  <si>
    <t>Održavanje programske aplikacije za djelat. PZZ i SKZZ (sve ispostave)</t>
  </si>
  <si>
    <t>Računala komplet s štampačem - 5 kom (Labin i Pula x 2, Pazin x 1)</t>
  </si>
  <si>
    <t>OPĆA BOLNICA PULA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</si>
  <si>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</si>
  <si>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</si>
  <si>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</si>
  <si>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</si>
  <si>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</si>
  <si>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</si>
  <si>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</si>
  <si>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</si>
  <si>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</si>
  <si>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</si>
  <si>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</si>
  <si>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</si>
  <si>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</si>
  <si>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Popravak podne keramike - Fizikalna</t>
  </si>
  <si>
    <t>Ventilacija u prostoru za blatex - Neurologija</t>
  </si>
  <si>
    <t>Održavanje opreme u Laboratoriju</t>
  </si>
  <si>
    <t>Uređenje akutnih odjela - ličenje i nova stolarija - Psihijatrija</t>
  </si>
  <si>
    <t>Servisiranje anestezioloških aparata s monitoringom - Anestezija</t>
  </si>
  <si>
    <t>Servisiranje respiratora - Anestezija</t>
  </si>
  <si>
    <t>Servisiranje monitora - Anestezija</t>
  </si>
  <si>
    <t>Bojenje unutarnjih zidova i stolarije - Zagrebačka - Transfuzija</t>
  </si>
  <si>
    <t>Popravak prozora - Zagrebačka - Transfuzija</t>
  </si>
  <si>
    <t xml:space="preserve">Baždarenje centrifuga, frižidera za krv i plazmu - Transfuzija </t>
  </si>
  <si>
    <t>Održavanje medicinske opreme na RTG</t>
  </si>
  <si>
    <t>Uređenje prijemnog trakta - nadstrešnica - Infektologija</t>
  </si>
  <si>
    <t>Popravak krova - Infektologija</t>
  </si>
  <si>
    <t>Ličenje odjela, drvenarije (prijemna ambulanta) - Infektologija</t>
  </si>
  <si>
    <t>Održavanje automatskih vratiju na hitnom prijemu - Interna</t>
  </si>
  <si>
    <t>Centralni kisik (plućni - hematologija) - Interni</t>
  </si>
  <si>
    <t>Održavanje opreme za hemodijalizu - Interni</t>
  </si>
  <si>
    <t>Uređenje postintenzivne njege - Kirurgija</t>
  </si>
  <si>
    <t>Održavanje medicinske opreme - Kirurgija</t>
  </si>
  <si>
    <t>Servisiranje bolničke signalizacije - Kirurgija</t>
  </si>
  <si>
    <t>Održavanje automatskih vratiju na hitnom prijemu - Kirurgija</t>
  </si>
  <si>
    <t>Zaštita prozora i popravak prozora - Kirurgija</t>
  </si>
  <si>
    <t>Staklena pregrada šaltera u poliklinici -Kirurgija</t>
  </si>
  <si>
    <t>Redovni servis (2xgodišnje) sterilizatora "Stifenhofer" - Sterilizacija</t>
  </si>
  <si>
    <t>Servisiranje sterilizatora lok. Zagrebačka (Gleninvest) Sterilizacija</t>
  </si>
  <si>
    <t>Podovi u prostorima - Patologija</t>
  </si>
  <si>
    <t>Baždarenje sig.ventila,parnih kotlova i ekspan.posu. - Kotlovnica</t>
  </si>
  <si>
    <t>Sanacija centralnog grijanja - Kotlovnica</t>
  </si>
  <si>
    <t>Pranje i dezinfekcija ventilacije na obje lokacije</t>
  </si>
  <si>
    <t>Servisiranje Cariera za hlađenje</t>
  </si>
  <si>
    <t>Popravak krova na pomoćnom objektu Sterilizacije lok. Zagrebačka</t>
  </si>
  <si>
    <t>Servisiranje klimata i rashladnih komora</t>
  </si>
  <si>
    <t>Servisiranje vakum pumpi "Drager" na obje lokacije</t>
  </si>
  <si>
    <t>Zidne instal. na građ. Ginekologije - kisik,oksidul,kompri.zrak i vakum</t>
  </si>
  <si>
    <t>Redovni godišnji servis agregata na obje lokacije</t>
  </si>
  <si>
    <t>Servisiranje dizala za obje lokacije</t>
  </si>
  <si>
    <t>Servisiranje stroja za fazonsko glaćanje mantila - lutka</t>
  </si>
  <si>
    <t>Servisiranje stroja za pranje rublja PCH 100</t>
  </si>
  <si>
    <t>Servisiranje slagačice - Praona</t>
  </si>
  <si>
    <t>Servisiranje stroja za pranje tanjura i crnog suđa - Negrijeva</t>
  </si>
  <si>
    <t xml:space="preserve">Servisiranje plinskih peći, štednjaka i kotlova - Kuhinja </t>
  </si>
  <si>
    <t>Održavanje sanitetskih vozila</t>
  </si>
  <si>
    <t>Ugradnja separatora ulja i masti (insp.parnih postro.)1.200 l,Kotlovnica</t>
  </si>
  <si>
    <t>Servisiranje kompresora za održavanje tlaka u mreži - obje lokacije</t>
  </si>
  <si>
    <t>Sanacija vrelovoda i parovoda - Ginekologija</t>
  </si>
  <si>
    <t>Prerada vratiju hladnjaka - kuhinja</t>
  </si>
  <si>
    <t>Obdukcijski stolovi 2 kom. - Patologija</t>
  </si>
  <si>
    <t xml:space="preserve">Mehanički ventilator ( respirator ) 1 kom. - Anestezija </t>
  </si>
  <si>
    <t>Operacijske lampe 3 kom. -  Kirurgija</t>
  </si>
  <si>
    <t>Uređenje dijalize- proširenje na dio prizemlja ex kirurgije - Interna</t>
  </si>
  <si>
    <t xml:space="preserve">Uređenje prostora po izvedbenoj dokum. - Nuklearna </t>
  </si>
  <si>
    <t>Rashodi za nabavu neproizvedene imovine</t>
  </si>
  <si>
    <t>Nematerijalna imovina</t>
  </si>
  <si>
    <t>Ostala nematerijalna imovina</t>
  </si>
  <si>
    <t>Projektna dokumentacija za gradnju nove bolnice</t>
  </si>
  <si>
    <t>Održavanje informatičkog sustava</t>
  </si>
  <si>
    <t>Prijenos podataka u Windows okruženje</t>
  </si>
  <si>
    <t xml:space="preserve">Računala komplet s štampačem - 10 kom </t>
  </si>
  <si>
    <t>ISTARSKA ŽUPANIJA</t>
  </si>
  <si>
    <t>Ugradnja plamenika za parni kotao Negrijeva - Kotlovnica</t>
  </si>
  <si>
    <t>Ugradnja cirkulacijske pumpe za parni kotao Negrijeva</t>
  </si>
  <si>
    <t>Ugradnja cirkulacijskih pumpi na obje lokacije - Kotlovnica</t>
  </si>
  <si>
    <t>Dodatne specijalističke ambulante u prostoru HES-a - Neurologija</t>
  </si>
  <si>
    <t>Farbanje zidova, stropova i stolarije - Patologija</t>
  </si>
  <si>
    <t>Ugradnja taložnika (inspektori) lok. Zagrebačka - Kotlovnica</t>
  </si>
  <si>
    <t>Zamjena filtera,makro i mikro u klima komorama RTG,Kir.Lab</t>
  </si>
  <si>
    <t>DRIP - mat. uređaji (pumpe) 2 kom. - Ginekologija</t>
  </si>
  <si>
    <t>Monitori 2 kom. -  Anestezija</t>
  </si>
  <si>
    <t>Jedinica za endovideostup (baza podataka) 2 kom - Interni</t>
  </si>
  <si>
    <t>4221</t>
  </si>
  <si>
    <t>4222</t>
  </si>
  <si>
    <t>4225</t>
  </si>
  <si>
    <t>Uredska oprema i namještaj</t>
  </si>
  <si>
    <t>Komunikacijska oprema</t>
  </si>
  <si>
    <t>412</t>
  </si>
  <si>
    <t>4126</t>
  </si>
  <si>
    <t>Sanacija garažnog prostora u skladišni za ljekarnu u Potpićnu - Labin</t>
  </si>
  <si>
    <t xml:space="preserve">ISTARSKI DOMOVI ZDRAVLJA </t>
  </si>
  <si>
    <t xml:space="preserve">ISTARSKA ŽUPANIJA - ukupno za 2005. godinu         </t>
  </si>
  <si>
    <t>Instrumenti, uređaji i strojevi oprema</t>
  </si>
  <si>
    <t xml:space="preserve">Sanitetsko vozilo - 5 kom (Pula x 2),(Buzet, Pazin, Rovinj x 1) </t>
  </si>
  <si>
    <t>Nabava i ugradnja opreme za kemijski tretman bazenske vode (1 komplet za mali bazen)</t>
  </si>
  <si>
    <t>Usluge tekućeg i investicijskog održavanja građevinskih objekata</t>
  </si>
  <si>
    <t>Usluge tekućeg i investicijskog održavanja prijevoznih sredstava</t>
  </si>
  <si>
    <t>Zubarska stolica s opremom za stom. ordinaciju u Ispostavi Labin - 1 kom</t>
  </si>
  <si>
    <t>Komora za razvijanje filmova RTG zubi - Ispostava Labin - 1 kom</t>
  </si>
  <si>
    <t>Sušara za praonu - Ispostava Labin - 1 kom</t>
  </si>
  <si>
    <t>Usluge tekućeg i investicijskog održavanja postrojenja i opreme</t>
  </si>
  <si>
    <t>Paravani za kabine za fizikalnu terapiju u Ispostava Pazin - 3 kom</t>
  </si>
  <si>
    <t>Aparat za sterilno spajanje cjevčica - Transfuzija - 1 kom</t>
  </si>
  <si>
    <t>Solux lampa - Fizikalna - 1 kom</t>
  </si>
  <si>
    <t>Biokemijski analizator - Laboratorij - 1 kom</t>
  </si>
  <si>
    <t>Mikroskop 1 kom. - Citologija</t>
  </si>
  <si>
    <t>Kardiograf - Ginekologija - 1 kom</t>
  </si>
  <si>
    <t>Amnioskop - Ginekologija - 1 kom</t>
  </si>
  <si>
    <t>Električni vakum aspirater za operacijsku salu -  Ginekologija - 1 kom</t>
  </si>
  <si>
    <t>Stolovi za ginekološki pregled -  Ginekologija - 2 kom</t>
  </si>
  <si>
    <t>Frižideri za umrle  -  Patologija - 6 kom</t>
  </si>
  <si>
    <t>UZV nož - Kirurgija - 1 kom</t>
  </si>
  <si>
    <t>Polivalentni ekarter s dodacima, komplet  -   Kirurgija - 1 kom</t>
  </si>
  <si>
    <t>Elektrokauteri  - Kirurgija - 1 veliki; 2 manja</t>
  </si>
  <si>
    <t>Fiberbronhoskop -  Anestezija - 1 kom</t>
  </si>
  <si>
    <t>Uređaj za regionalnu anesteziju -  Anestezija - 1 kom</t>
  </si>
  <si>
    <t>Hladna lupa - Kožni - 1 kom</t>
  </si>
  <si>
    <t>UV lampa - Kožni - 1 kom</t>
  </si>
  <si>
    <t>Pulsni oksimetar  - Pedijatrija - 1 kom</t>
  </si>
  <si>
    <t>Borer - ORL - 1 kom</t>
  </si>
  <si>
    <t>Nazolaringofiberskop za odrasle - ORL - 1 kom</t>
  </si>
  <si>
    <t>Ergometar  -  Interni - 1 kom</t>
  </si>
  <si>
    <t>Spirometar -  Interni - 1 kom</t>
  </si>
  <si>
    <t>Transezofagealna sonda za UZV srca - Interni - 1 kom</t>
  </si>
  <si>
    <t>Oprema bronhoskopije s tkivnom autoflorescencijom - Interni  -1 komplet</t>
  </si>
  <si>
    <t>Termoporti - Kuhinja - 6 kom</t>
  </si>
  <si>
    <t>Set za ostesintezu u maksilofacijalnoj kirurgiji - 1 kom</t>
  </si>
  <si>
    <t>Biokemijski analizator - hitna stanja -  Laboratorij - 1 kom</t>
  </si>
  <si>
    <t>Kinematična šina - Fizikalna - 1 kom</t>
  </si>
  <si>
    <t>Četvorostanična galvanska kupke - Fizikalna - 1 kom</t>
  </si>
  <si>
    <t>Kada za podvodnu masažu - Fizikalna - 1 kom</t>
  </si>
  <si>
    <t>Usluge tekućeg i investicijskog održavanja - HITNE INTERVENCIJE</t>
  </si>
  <si>
    <t>tablica 1.</t>
  </si>
  <si>
    <t>tablica 3.</t>
  </si>
  <si>
    <t>tablica 2.</t>
  </si>
  <si>
    <t>tablica 4.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</si>
</sst>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3" borderId="2" xfId="16" applyNumberFormat="1" applyFont="1" applyFill="1" applyBorder="1" applyAlignment="1">
      <alignment horizontal="left" vertical="center" wrapText="1"/>
      <protection/>
    </xf>
    <xf numFmtId="49" fontId="4" fillId="3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0" fillId="0" borderId="0" xfId="16" applyNumberFormat="1" applyFont="1" applyFill="1" applyBorder="1" applyAlignment="1">
      <alignment horizontal="left" vertical="center" wrapText="1"/>
      <protection/>
    </xf>
    <xf numFmtId="49" fontId="4" fillId="0" borderId="2" xfId="16" applyNumberFormat="1" applyFont="1" applyFill="1" applyBorder="1" applyAlignment="1">
      <alignment horizontal="left" vertical="center" wrapText="1"/>
      <protection/>
    </xf>
    <xf numFmtId="49" fontId="4" fillId="0" borderId="3" xfId="16" applyNumberFormat="1" applyFont="1" applyFill="1" applyBorder="1" applyAlignment="1">
      <alignment horizontal="left" vertical="center" wrapText="1"/>
      <protection/>
    </xf>
    <xf numFmtId="49" fontId="0" fillId="0" borderId="2" xfId="16" applyNumberFormat="1" applyFont="1" applyFill="1" applyBorder="1" applyAlignment="1">
      <alignment horizontal="left" vertical="center" wrapText="1"/>
      <protection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5" fillId="4" borderId="2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4" borderId="4" xfId="0" applyNumberFormat="1" applyFont="1" applyFill="1" applyBorder="1" applyAlignment="1">
      <alignment horizontal="left" vertical="center"/>
    </xf>
    <xf numFmtId="49" fontId="0" fillId="0" borderId="2" xfId="16" applyNumberFormat="1" applyFont="1" applyFill="1" applyBorder="1" applyAlignment="1">
      <alignment horizontal="left" vertical="center" wrapText="1"/>
      <protection/>
    </xf>
    <xf numFmtId="4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/>
    </xf>
    <xf numFmtId="0" fontId="4" fillId="0" borderId="0" xfId="0" applyFont="1" applyAlignment="1">
      <alignment vertical="center"/>
    </xf>
    <xf numFmtId="49" fontId="4" fillId="0" borderId="7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" fontId="0" fillId="0" borderId="5" xfId="0" applyNumberFormat="1" applyBorder="1" applyAlignment="1">
      <alignment/>
    </xf>
    <xf numFmtId="49" fontId="7" fillId="0" borderId="2" xfId="0" applyNumberFormat="1" applyFont="1" applyFill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8" xfId="16" applyNumberFormat="1" applyFont="1" applyFill="1" applyBorder="1" applyAlignment="1">
      <alignment horizontal="left" vertical="center" wrapText="1"/>
      <protection/>
    </xf>
    <xf numFmtId="4" fontId="4" fillId="0" borderId="8" xfId="0" applyNumberFormat="1" applyFont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/>
    </xf>
    <xf numFmtId="4" fontId="4" fillId="0" borderId="6" xfId="0" applyNumberFormat="1" applyFont="1" applyBorder="1" applyAlignment="1">
      <alignment/>
    </xf>
    <xf numFmtId="49" fontId="4" fillId="0" borderId="6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3" borderId="2" xfId="16" applyFont="1" applyFill="1" applyBorder="1" applyAlignment="1">
      <alignment horizontal="right" vertical="center"/>
      <protection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16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2" xfId="16" applyFont="1" applyFill="1" applyBorder="1" applyAlignment="1">
      <alignment horizontal="right" vertical="center"/>
      <protection/>
    </xf>
    <xf numFmtId="49" fontId="0" fillId="0" borderId="2" xfId="16" applyNumberFormat="1" applyFont="1" applyFill="1" applyBorder="1" applyAlignment="1">
      <alignment horizontal="left" vertical="center" wrapText="1"/>
      <protection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 wrapText="1"/>
    </xf>
    <xf numFmtId="4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6" xfId="0" applyNumberFormat="1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9" fontId="4" fillId="0" borderId="2" xfId="16" applyNumberFormat="1" applyFont="1" applyFill="1" applyBorder="1" applyAlignment="1">
      <alignment horizontal="left" vertical="center" wrapText="1"/>
      <protection/>
    </xf>
    <xf numFmtId="49" fontId="4" fillId="0" borderId="2" xfId="16" applyNumberFormat="1" applyFont="1" applyFill="1" applyBorder="1" applyAlignment="1">
      <alignment horizontal="left" vertical="center" wrapText="1"/>
      <protection/>
    </xf>
    <xf numFmtId="4" fontId="0" fillId="0" borderId="2" xfId="0" applyNumberFormat="1" applyFont="1" applyBorder="1" applyAlignment="1">
      <alignment wrapText="1"/>
    </xf>
    <xf numFmtId="4" fontId="0" fillId="5" borderId="3" xfId="0" applyNumberFormat="1" applyFont="1" applyFill="1" applyBorder="1" applyAlignment="1">
      <alignment wrapText="1"/>
    </xf>
    <xf numFmtId="4" fontId="0" fillId="5" borderId="2" xfId="0" applyNumberFormat="1" applyFont="1" applyFill="1" applyBorder="1" applyAlignment="1">
      <alignment wrapText="1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left" wrapText="1"/>
    </xf>
    <xf numFmtId="4" fontId="2" fillId="5" borderId="2" xfId="0" applyNumberFormat="1" applyFont="1" applyFill="1" applyBorder="1" applyAlignment="1">
      <alignment horizontal="left" wrapText="1"/>
    </xf>
    <xf numFmtId="4" fontId="0" fillId="5" borderId="2" xfId="0" applyNumberFormat="1" applyFont="1" applyFill="1" applyBorder="1" applyAlignment="1">
      <alignment horizontal="left" wrapText="1"/>
    </xf>
    <xf numFmtId="49" fontId="0" fillId="0" borderId="2" xfId="0" applyNumberFormat="1" applyFont="1" applyBorder="1" applyAlignment="1">
      <alignment horizontal="right" vertical="center"/>
    </xf>
    <xf numFmtId="0" fontId="4" fillId="0" borderId="2" xfId="1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4" fontId="4" fillId="0" borderId="2" xfId="0" applyNumberFormat="1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left" vertical="center" wrapText="1"/>
    </xf>
    <xf numFmtId="4" fontId="5" fillId="4" borderId="11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 shrinkToFit="1"/>
    </xf>
    <xf numFmtId="4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4" fontId="4" fillId="5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7" fillId="0" borderId="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</cellXfs>
  <cellStyles count="9">
    <cellStyle name="Normal" xfId="0"/>
    <cellStyle name="Hyperlink" xfId="15"/>
    <cellStyle name="Normal_Sheet1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1258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>
          <a:off x="762000" y="1258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12582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>
          <a:off x="1047750" y="12582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2035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119</xdr:row>
      <xdr:rowOff>0</xdr:rowOff>
    </xdr:from>
    <xdr:to>
      <xdr:col>1</xdr:col>
      <xdr:colOff>1952625</xdr:colOff>
      <xdr:row>119</xdr:row>
      <xdr:rowOff>0</xdr:rowOff>
    </xdr:to>
    <xdr:sp>
      <xdr:nvSpPr>
        <xdr:cNvPr id="2" name="Line 2"/>
        <xdr:cNvSpPr>
          <a:spLocks/>
        </xdr:cNvSpPr>
      </xdr:nvSpPr>
      <xdr:spPr>
        <a:xfrm>
          <a:off x="762000" y="20354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119</xdr:row>
      <xdr:rowOff>0</xdr:rowOff>
    </xdr:from>
    <xdr:to>
      <xdr:col>1</xdr:col>
      <xdr:colOff>2219325</xdr:colOff>
      <xdr:row>119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20354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119</xdr:row>
      <xdr:rowOff>0</xdr:rowOff>
    </xdr:from>
    <xdr:to>
      <xdr:col>1</xdr:col>
      <xdr:colOff>2247900</xdr:colOff>
      <xdr:row>119</xdr:row>
      <xdr:rowOff>0</xdr:rowOff>
    </xdr:to>
    <xdr:sp>
      <xdr:nvSpPr>
        <xdr:cNvPr id="4" name="Line 4"/>
        <xdr:cNvSpPr>
          <a:spLocks/>
        </xdr:cNvSpPr>
      </xdr:nvSpPr>
      <xdr:spPr>
        <a:xfrm>
          <a:off x="1047750" y="20354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460057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0</xdr:rowOff>
    </xdr:from>
    <xdr:to>
      <xdr:col>1</xdr:col>
      <xdr:colOff>1952625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762000" y="6057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0</xdr:rowOff>
    </xdr:from>
    <xdr:to>
      <xdr:col>1</xdr:col>
      <xdr:colOff>2219325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1076325" y="60579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30</xdr:row>
      <xdr:rowOff>0</xdr:rowOff>
    </xdr:from>
    <xdr:to>
      <xdr:col>1</xdr:col>
      <xdr:colOff>2247900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>
          <a:off x="1047750" y="6057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28975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2695575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67075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71500" y="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0</xdr:rowOff>
    </xdr:from>
    <xdr:to>
      <xdr:col>1</xdr:col>
      <xdr:colOff>1952625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62000" y="5724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14450" y="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23975" y="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23975" y="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14450" y="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5337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76475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0</xdr:rowOff>
    </xdr:from>
    <xdr:to>
      <xdr:col>1</xdr:col>
      <xdr:colOff>2219325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>
          <a:off x="1076325" y="5724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30</xdr:row>
      <xdr:rowOff>0</xdr:rowOff>
    </xdr:from>
    <xdr:to>
      <xdr:col>1</xdr:col>
      <xdr:colOff>2247900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1047750" y="5724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23"/>
        <xdr:cNvSpPr>
          <a:spLocks/>
        </xdr:cNvSpPr>
      </xdr:nvSpPr>
      <xdr:spPr>
        <a:xfrm>
          <a:off x="47720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</xdr:row>
      <xdr:rowOff>0</xdr:rowOff>
    </xdr:from>
    <xdr:to>
      <xdr:col>1</xdr:col>
      <xdr:colOff>1952625</xdr:colOff>
      <xdr:row>2</xdr:row>
      <xdr:rowOff>0</xdr:rowOff>
    </xdr:to>
    <xdr:sp>
      <xdr:nvSpPr>
        <xdr:cNvPr id="24" name="Line 24"/>
        <xdr:cNvSpPr>
          <a:spLocks/>
        </xdr:cNvSpPr>
      </xdr:nvSpPr>
      <xdr:spPr>
        <a:xfrm>
          <a:off x="762000" y="742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</xdr:row>
      <xdr:rowOff>0</xdr:rowOff>
    </xdr:from>
    <xdr:to>
      <xdr:col>1</xdr:col>
      <xdr:colOff>2219325</xdr:colOff>
      <xdr:row>2</xdr:row>
      <xdr:rowOff>0</xdr:rowOff>
    </xdr:to>
    <xdr:sp>
      <xdr:nvSpPr>
        <xdr:cNvPr id="25" name="Line 25"/>
        <xdr:cNvSpPr>
          <a:spLocks/>
        </xdr:cNvSpPr>
      </xdr:nvSpPr>
      <xdr:spPr>
        <a:xfrm>
          <a:off x="1076325" y="742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</xdr:row>
      <xdr:rowOff>0</xdr:rowOff>
    </xdr:from>
    <xdr:to>
      <xdr:col>1</xdr:col>
      <xdr:colOff>2247900</xdr:colOff>
      <xdr:row>2</xdr:row>
      <xdr:rowOff>0</xdr:rowOff>
    </xdr:to>
    <xdr:sp>
      <xdr:nvSpPr>
        <xdr:cNvPr id="26" name="Line 26"/>
        <xdr:cNvSpPr>
          <a:spLocks/>
        </xdr:cNvSpPr>
      </xdr:nvSpPr>
      <xdr:spPr>
        <a:xfrm>
          <a:off x="1047750" y="742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61.00390625" style="0" customWidth="1"/>
    <col min="3" max="3" width="17.140625" style="0" customWidth="1"/>
  </cols>
  <sheetData>
    <row r="1" ht="12.75">
      <c r="A1" t="s">
        <v>246</v>
      </c>
    </row>
    <row r="2" spans="1:3" ht="15">
      <c r="A2" s="12"/>
      <c r="B2" s="13" t="s">
        <v>185</v>
      </c>
      <c r="C2" s="27"/>
    </row>
    <row r="3" spans="1:3" ht="38.25">
      <c r="A3" s="46" t="s">
        <v>25</v>
      </c>
      <c r="B3" s="47" t="s">
        <v>23</v>
      </c>
      <c r="C3" s="48" t="s">
        <v>21</v>
      </c>
    </row>
    <row r="4" spans="1:3" ht="12.75">
      <c r="A4" s="14"/>
      <c r="B4" s="15"/>
      <c r="C4" s="23"/>
    </row>
    <row r="5" spans="1:3" ht="15">
      <c r="A5" s="12"/>
      <c r="B5" s="40" t="s">
        <v>204</v>
      </c>
      <c r="C5" s="27">
        <f>SUM(C7,C30,C68)</f>
        <v>5550000</v>
      </c>
    </row>
    <row r="6" spans="1:3" ht="12.75">
      <c r="A6" s="28"/>
      <c r="B6" s="16"/>
      <c r="C6" s="29"/>
    </row>
    <row r="7" spans="1:3" ht="15">
      <c r="A7" s="2"/>
      <c r="B7" s="20" t="s">
        <v>15</v>
      </c>
      <c r="C7" s="22">
        <f>SUM(C8)</f>
        <v>2327000</v>
      </c>
    </row>
    <row r="8" spans="1:3" ht="12.75">
      <c r="A8" s="74">
        <v>3</v>
      </c>
      <c r="B8" s="21" t="s">
        <v>19</v>
      </c>
      <c r="C8" s="30">
        <f>SUM(C9)</f>
        <v>2327000</v>
      </c>
    </row>
    <row r="9" spans="1:3" ht="12.75">
      <c r="A9" s="75">
        <v>32</v>
      </c>
      <c r="B9" s="69" t="s">
        <v>74</v>
      </c>
      <c r="C9" s="70">
        <f>SUM(,C10)</f>
        <v>2327000</v>
      </c>
    </row>
    <row r="10" spans="1:3" ht="12.75">
      <c r="A10" s="73" t="s">
        <v>73</v>
      </c>
      <c r="B10" s="71" t="s">
        <v>76</v>
      </c>
      <c r="C10" s="72">
        <f>SUM(C11)</f>
        <v>2327000</v>
      </c>
    </row>
    <row r="11" spans="1:3" ht="12.75">
      <c r="A11" s="76">
        <v>3232</v>
      </c>
      <c r="B11" s="52" t="s">
        <v>12</v>
      </c>
      <c r="C11" s="95">
        <f>SUM(C12,C24,C25,C27,C28)</f>
        <v>2327000</v>
      </c>
    </row>
    <row r="12" spans="1:3" ht="25.5">
      <c r="A12" s="76">
        <v>32321</v>
      </c>
      <c r="B12" s="52" t="s">
        <v>209</v>
      </c>
      <c r="C12" s="126">
        <v>1287000</v>
      </c>
    </row>
    <row r="13" spans="1:3" ht="12.75">
      <c r="A13" s="54" t="s">
        <v>33</v>
      </c>
      <c r="B13" s="55" t="s">
        <v>203</v>
      </c>
      <c r="C13" s="94"/>
    </row>
    <row r="14" spans="1:3" ht="12.75">
      <c r="A14" s="54" t="s">
        <v>34</v>
      </c>
      <c r="B14" s="56" t="s">
        <v>51</v>
      </c>
      <c r="C14" s="50"/>
    </row>
    <row r="15" spans="1:3" ht="12.75">
      <c r="A15" s="54" t="s">
        <v>35</v>
      </c>
      <c r="B15" s="57" t="s">
        <v>52</v>
      </c>
      <c r="C15" s="50"/>
    </row>
    <row r="16" spans="1:3" ht="12.75">
      <c r="A16" s="54" t="s">
        <v>36</v>
      </c>
      <c r="B16" s="56" t="s">
        <v>53</v>
      </c>
      <c r="C16" s="50"/>
    </row>
    <row r="17" spans="1:3" ht="12.75">
      <c r="A17" s="54" t="s">
        <v>37</v>
      </c>
      <c r="B17" s="56" t="s">
        <v>54</v>
      </c>
      <c r="C17" s="50"/>
    </row>
    <row r="18" spans="1:3" ht="25.5">
      <c r="A18" s="54" t="s">
        <v>38</v>
      </c>
      <c r="B18" s="58" t="s">
        <v>55</v>
      </c>
      <c r="C18" s="50"/>
    </row>
    <row r="19" spans="1:3" ht="25.5">
      <c r="A19" s="54" t="s">
        <v>39</v>
      </c>
      <c r="B19" s="59" t="s">
        <v>56</v>
      </c>
      <c r="C19" s="50"/>
    </row>
    <row r="20" spans="1:3" ht="25.5">
      <c r="A20" s="54" t="s">
        <v>40</v>
      </c>
      <c r="B20" s="59" t="s">
        <v>57</v>
      </c>
      <c r="C20" s="50"/>
    </row>
    <row r="21" spans="1:3" ht="25.5">
      <c r="A21" s="54" t="s">
        <v>41</v>
      </c>
      <c r="B21" s="59" t="s">
        <v>58</v>
      </c>
      <c r="C21" s="50"/>
    </row>
    <row r="22" spans="1:3" ht="12.75">
      <c r="A22" s="54" t="s">
        <v>42</v>
      </c>
      <c r="B22" s="56" t="s">
        <v>59</v>
      </c>
      <c r="C22" s="50"/>
    </row>
    <row r="23" spans="1:3" ht="25.5">
      <c r="A23" s="54" t="s">
        <v>43</v>
      </c>
      <c r="B23" s="59" t="s">
        <v>60</v>
      </c>
      <c r="C23" s="50"/>
    </row>
    <row r="24" spans="1:3" s="89" customFormat="1" ht="25.5">
      <c r="A24" s="135">
        <v>32321</v>
      </c>
      <c r="B24" s="127" t="s">
        <v>245</v>
      </c>
      <c r="C24" s="128">
        <v>200000</v>
      </c>
    </row>
    <row r="25" spans="1:3" s="89" customFormat="1" ht="12.75">
      <c r="A25" s="129">
        <v>32322</v>
      </c>
      <c r="B25" s="130" t="s">
        <v>214</v>
      </c>
      <c r="C25" s="128">
        <f>SUM(C26,C27)</f>
        <v>300000</v>
      </c>
    </row>
    <row r="26" spans="1:3" ht="12.75">
      <c r="A26" s="54" t="s">
        <v>33</v>
      </c>
      <c r="B26" s="56" t="s">
        <v>50</v>
      </c>
      <c r="C26" s="50">
        <v>200000</v>
      </c>
    </row>
    <row r="27" spans="1:3" ht="25.5">
      <c r="A27" s="135">
        <v>32322</v>
      </c>
      <c r="B27" s="137" t="s">
        <v>245</v>
      </c>
      <c r="C27" s="128">
        <v>100000</v>
      </c>
    </row>
    <row r="28" spans="1:3" s="89" customFormat="1" ht="12.75">
      <c r="A28" s="129">
        <v>32323</v>
      </c>
      <c r="B28" s="127" t="s">
        <v>210</v>
      </c>
      <c r="C28" s="128">
        <f>SUM(C29)</f>
        <v>440000</v>
      </c>
    </row>
    <row r="29" spans="1:3" ht="12.75">
      <c r="A29" s="54"/>
      <c r="B29" s="60" t="s">
        <v>77</v>
      </c>
      <c r="C29" s="50">
        <v>440000</v>
      </c>
    </row>
    <row r="30" spans="1:3" ht="15">
      <c r="A30" s="5"/>
      <c r="B30" s="20" t="s">
        <v>14</v>
      </c>
      <c r="C30" s="22">
        <f>SUM(C31)</f>
        <v>2971000</v>
      </c>
    </row>
    <row r="31" spans="1:3" ht="12.75">
      <c r="A31" s="77">
        <v>4</v>
      </c>
      <c r="B31" s="6" t="s">
        <v>20</v>
      </c>
      <c r="C31" s="30">
        <f>SUM(C32,C63)</f>
        <v>2971000</v>
      </c>
    </row>
    <row r="32" spans="1:3" ht="12.75">
      <c r="A32" s="44" t="s">
        <v>2</v>
      </c>
      <c r="B32" s="17" t="s">
        <v>17</v>
      </c>
      <c r="C32" s="32">
        <f>SUM(C33,C59)</f>
        <v>2734000</v>
      </c>
    </row>
    <row r="33" spans="1:3" ht="12.75">
      <c r="A33" s="33" t="s">
        <v>4</v>
      </c>
      <c r="B33" s="97" t="s">
        <v>32</v>
      </c>
      <c r="C33" s="91">
        <f>SUM(C34,C57)</f>
        <v>834000</v>
      </c>
    </row>
    <row r="34" spans="1:3" ht="12.75">
      <c r="A34" s="62" t="s">
        <v>46</v>
      </c>
      <c r="B34" s="18" t="s">
        <v>47</v>
      </c>
      <c r="C34" s="96">
        <f>SUM(C35:C56)</f>
        <v>805000</v>
      </c>
    </row>
    <row r="35" spans="1:3" ht="12.75">
      <c r="A35" s="65" t="s">
        <v>33</v>
      </c>
      <c r="B35" s="57" t="s">
        <v>211</v>
      </c>
      <c r="C35" s="50">
        <v>115000</v>
      </c>
    </row>
    <row r="36" spans="1:3" ht="12.75">
      <c r="A36" s="65" t="s">
        <v>34</v>
      </c>
      <c r="B36" s="57" t="s">
        <v>110</v>
      </c>
      <c r="C36" s="50">
        <v>22000</v>
      </c>
    </row>
    <row r="37" spans="1:3" ht="12.75">
      <c r="A37" s="65" t="s">
        <v>35</v>
      </c>
      <c r="B37" s="57" t="s">
        <v>109</v>
      </c>
      <c r="C37" s="50">
        <v>12000</v>
      </c>
    </row>
    <row r="38" spans="1:3" ht="12.75">
      <c r="A38" s="65" t="s">
        <v>36</v>
      </c>
      <c r="B38" s="57" t="s">
        <v>108</v>
      </c>
      <c r="C38" s="50">
        <v>10000</v>
      </c>
    </row>
    <row r="39" spans="1:3" ht="12.75">
      <c r="A39" s="65" t="s">
        <v>37</v>
      </c>
      <c r="B39" s="57" t="s">
        <v>107</v>
      </c>
      <c r="C39" s="50">
        <v>20000</v>
      </c>
    </row>
    <row r="40" spans="1:3" ht="12.75">
      <c r="A40" s="65" t="s">
        <v>38</v>
      </c>
      <c r="B40" s="57" t="s">
        <v>106</v>
      </c>
      <c r="C40" s="50">
        <v>9000</v>
      </c>
    </row>
    <row r="41" spans="1:3" ht="12.75">
      <c r="A41" s="65" t="s">
        <v>39</v>
      </c>
      <c r="B41" s="57" t="s">
        <v>105</v>
      </c>
      <c r="C41" s="50">
        <v>7000</v>
      </c>
    </row>
    <row r="42" spans="1:3" ht="12.75">
      <c r="A42" s="65" t="s">
        <v>40</v>
      </c>
      <c r="B42" s="57" t="s">
        <v>215</v>
      </c>
      <c r="C42" s="50">
        <v>5000</v>
      </c>
    </row>
    <row r="43" spans="1:3" ht="12.75">
      <c r="A43" s="65" t="s">
        <v>41</v>
      </c>
      <c r="B43" s="57" t="s">
        <v>104</v>
      </c>
      <c r="C43" s="50">
        <v>10000</v>
      </c>
    </row>
    <row r="44" spans="1:3" ht="12.75">
      <c r="A44" s="65" t="s">
        <v>42</v>
      </c>
      <c r="B44" s="57" t="s">
        <v>212</v>
      </c>
      <c r="C44" s="50">
        <v>18000</v>
      </c>
    </row>
    <row r="45" spans="1:3" ht="12.75">
      <c r="A45" s="65" t="s">
        <v>43</v>
      </c>
      <c r="B45" s="57" t="s">
        <v>103</v>
      </c>
      <c r="C45" s="50">
        <v>15000</v>
      </c>
    </row>
    <row r="46" spans="1:3" ht="12.75">
      <c r="A46" s="65" t="s">
        <v>44</v>
      </c>
      <c r="B46" s="57" t="s">
        <v>102</v>
      </c>
      <c r="C46" s="50">
        <v>200000</v>
      </c>
    </row>
    <row r="47" spans="1:3" ht="12.75">
      <c r="A47" s="65" t="s">
        <v>45</v>
      </c>
      <c r="B47" s="57" t="s">
        <v>101</v>
      </c>
      <c r="C47" s="50">
        <v>10000</v>
      </c>
    </row>
    <row r="48" spans="1:3" ht="12.75">
      <c r="A48" s="65" t="s">
        <v>66</v>
      </c>
      <c r="B48" s="57" t="s">
        <v>89</v>
      </c>
      <c r="C48" s="50">
        <v>9000</v>
      </c>
    </row>
    <row r="49" spans="1:3" ht="12.75">
      <c r="A49" s="65" t="s">
        <v>67</v>
      </c>
      <c r="B49" s="57" t="s">
        <v>100</v>
      </c>
      <c r="C49" s="50">
        <v>20000</v>
      </c>
    </row>
    <row r="50" spans="1:3" ht="12.75">
      <c r="A50" s="65" t="s">
        <v>68</v>
      </c>
      <c r="B50" s="57" t="s">
        <v>99</v>
      </c>
      <c r="C50" s="50">
        <v>20000</v>
      </c>
    </row>
    <row r="51" spans="1:3" ht="12.75">
      <c r="A51" s="65" t="s">
        <v>69</v>
      </c>
      <c r="B51" s="57" t="s">
        <v>96</v>
      </c>
      <c r="C51" s="50">
        <v>20000</v>
      </c>
    </row>
    <row r="52" spans="1:3" ht="12.75">
      <c r="A52" s="65" t="s">
        <v>70</v>
      </c>
      <c r="B52" s="57" t="s">
        <v>95</v>
      </c>
      <c r="C52" s="50">
        <v>20000</v>
      </c>
    </row>
    <row r="53" spans="1:3" ht="12.75">
      <c r="A53" s="65" t="s">
        <v>71</v>
      </c>
      <c r="B53" s="57" t="s">
        <v>98</v>
      </c>
      <c r="C53" s="50">
        <v>20000</v>
      </c>
    </row>
    <row r="54" spans="1:3" ht="12.75">
      <c r="A54" s="65" t="s">
        <v>72</v>
      </c>
      <c r="B54" s="87" t="s">
        <v>97</v>
      </c>
      <c r="C54" s="50">
        <v>180000</v>
      </c>
    </row>
    <row r="55" spans="1:3" ht="12.75">
      <c r="A55" s="65" t="s">
        <v>90</v>
      </c>
      <c r="B55" s="57" t="s">
        <v>94</v>
      </c>
      <c r="C55" s="50">
        <v>60000</v>
      </c>
    </row>
    <row r="56" spans="1:3" ht="12.75">
      <c r="A56" s="65" t="s">
        <v>114</v>
      </c>
      <c r="B56" s="57" t="s">
        <v>88</v>
      </c>
      <c r="C56" s="50">
        <v>3000</v>
      </c>
    </row>
    <row r="57" spans="1:3" ht="12.75">
      <c r="A57" s="63" t="s">
        <v>48</v>
      </c>
      <c r="B57" s="17" t="s">
        <v>49</v>
      </c>
      <c r="C57" s="91">
        <f>SUM(C58:C58)</f>
        <v>29000</v>
      </c>
    </row>
    <row r="58" spans="1:3" ht="12.75">
      <c r="A58" s="118" t="s">
        <v>33</v>
      </c>
      <c r="B58" s="49" t="s">
        <v>213</v>
      </c>
      <c r="C58" s="50">
        <v>29000</v>
      </c>
    </row>
    <row r="59" spans="1:3" ht="12.75">
      <c r="A59" s="63" t="s">
        <v>5</v>
      </c>
      <c r="B59" s="97" t="s">
        <v>31</v>
      </c>
      <c r="C59" s="91">
        <f>SUM(C60)</f>
        <v>1900000</v>
      </c>
    </row>
    <row r="60" spans="1:3" ht="12.75">
      <c r="A60" s="63" t="s">
        <v>61</v>
      </c>
      <c r="B60" s="97" t="s">
        <v>62</v>
      </c>
      <c r="C60" s="91">
        <f>SUM(C61,C62)</f>
        <v>1900000</v>
      </c>
    </row>
    <row r="61" spans="1:3" ht="12.75">
      <c r="A61" s="65" t="s">
        <v>33</v>
      </c>
      <c r="B61" s="19" t="s">
        <v>207</v>
      </c>
      <c r="C61" s="34">
        <v>1500000</v>
      </c>
    </row>
    <row r="62" spans="1:3" ht="12.75">
      <c r="A62" s="65" t="s">
        <v>34</v>
      </c>
      <c r="B62" s="19" t="s">
        <v>93</v>
      </c>
      <c r="C62" s="34">
        <v>400000</v>
      </c>
    </row>
    <row r="63" spans="1:3" ht="12.75">
      <c r="A63" s="44" t="s">
        <v>6</v>
      </c>
      <c r="B63" s="17" t="s">
        <v>18</v>
      </c>
      <c r="C63" s="32">
        <f>SUM(C64)</f>
        <v>237000</v>
      </c>
    </row>
    <row r="64" spans="1:3" ht="12.75">
      <c r="A64" s="44" t="s">
        <v>7</v>
      </c>
      <c r="B64" s="19" t="s">
        <v>28</v>
      </c>
      <c r="C64" s="34">
        <f>SUM(C65)</f>
        <v>237000</v>
      </c>
    </row>
    <row r="65" spans="1:3" ht="12.75">
      <c r="A65" s="93" t="s">
        <v>63</v>
      </c>
      <c r="B65" s="98" t="s">
        <v>28</v>
      </c>
      <c r="C65" s="68">
        <f>SUM(C66,C67)</f>
        <v>237000</v>
      </c>
    </row>
    <row r="66" spans="1:3" ht="12.75">
      <c r="A66" s="61" t="s">
        <v>33</v>
      </c>
      <c r="B66" s="56" t="s">
        <v>64</v>
      </c>
      <c r="C66" s="50">
        <v>160000</v>
      </c>
    </row>
    <row r="67" spans="1:3" ht="12.75">
      <c r="A67" s="61" t="s">
        <v>34</v>
      </c>
      <c r="B67" s="57" t="s">
        <v>65</v>
      </c>
      <c r="C67" s="64">
        <v>77000</v>
      </c>
    </row>
    <row r="68" spans="1:3" ht="15">
      <c r="A68" s="5"/>
      <c r="B68" s="20" t="s">
        <v>16</v>
      </c>
      <c r="C68" s="22">
        <f>C69+C75</f>
        <v>252000</v>
      </c>
    </row>
    <row r="69" spans="1:3" ht="12.75">
      <c r="A69" s="79">
        <v>3</v>
      </c>
      <c r="B69" s="7" t="s">
        <v>19</v>
      </c>
      <c r="C69" s="36">
        <f>SUM(C70)</f>
        <v>200000</v>
      </c>
    </row>
    <row r="70" spans="1:3" ht="12.75">
      <c r="A70" s="80">
        <v>32</v>
      </c>
      <c r="B70" s="78" t="s">
        <v>74</v>
      </c>
      <c r="C70" s="32">
        <f>SUM(C71)</f>
        <v>200000</v>
      </c>
    </row>
    <row r="71" spans="1:3" ht="12.75">
      <c r="A71" s="66" t="s">
        <v>73</v>
      </c>
      <c r="B71" s="67" t="s">
        <v>76</v>
      </c>
      <c r="C71" s="68">
        <f>SUM(C72)</f>
        <v>200000</v>
      </c>
    </row>
    <row r="72" spans="1:3" s="89" customFormat="1" ht="12.75">
      <c r="A72" s="76">
        <v>3232</v>
      </c>
      <c r="B72" s="90" t="s">
        <v>12</v>
      </c>
      <c r="C72" s="53">
        <f>SUM(C73:C74)</f>
        <v>200000</v>
      </c>
    </row>
    <row r="73" spans="1:3" ht="12.75">
      <c r="A73" s="54" t="s">
        <v>33</v>
      </c>
      <c r="B73" s="60" t="s">
        <v>91</v>
      </c>
      <c r="C73" s="88">
        <v>150000</v>
      </c>
    </row>
    <row r="74" spans="1:3" ht="25.5">
      <c r="A74" s="54" t="s">
        <v>34</v>
      </c>
      <c r="B74" s="60" t="s">
        <v>111</v>
      </c>
      <c r="C74" s="88">
        <v>50000</v>
      </c>
    </row>
    <row r="75" spans="1:3" ht="12.75">
      <c r="A75" s="77">
        <v>4</v>
      </c>
      <c r="B75" s="6" t="s">
        <v>20</v>
      </c>
      <c r="C75" s="30">
        <f>SUM(C76)</f>
        <v>52000</v>
      </c>
    </row>
    <row r="76" spans="1:3" ht="12.75">
      <c r="A76" s="92">
        <v>422</v>
      </c>
      <c r="B76" s="43" t="s">
        <v>92</v>
      </c>
      <c r="C76" s="42">
        <f>SUM(C77)</f>
        <v>52000</v>
      </c>
    </row>
    <row r="77" spans="1:3" ht="12.75">
      <c r="A77" s="115">
        <v>42211</v>
      </c>
      <c r="B77" s="43" t="s">
        <v>92</v>
      </c>
      <c r="C77" s="42">
        <f>SUM(C78)</f>
        <v>52000</v>
      </c>
    </row>
    <row r="78" spans="1:3" ht="15" customHeight="1">
      <c r="A78" s="116" t="s">
        <v>33</v>
      </c>
      <c r="B78" s="117" t="s">
        <v>112</v>
      </c>
      <c r="C78" s="42">
        <v>52000</v>
      </c>
    </row>
    <row r="79" spans="1:3" ht="12.75">
      <c r="A79" s="3"/>
      <c r="B79" s="4"/>
      <c r="C79" s="2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workbookViewId="0" topLeftCell="A1">
      <selection activeCell="D13" sqref="D13"/>
    </sheetView>
  </sheetViews>
  <sheetFormatPr defaultColWidth="9.140625" defaultRowHeight="12.75"/>
  <cols>
    <col min="1" max="1" width="8.57421875" style="0" customWidth="1"/>
    <col min="2" max="2" width="61.00390625" style="0" customWidth="1"/>
    <col min="3" max="3" width="17.140625" style="0" customWidth="1"/>
  </cols>
  <sheetData>
    <row r="1" ht="12.75">
      <c r="A1" t="s">
        <v>247</v>
      </c>
    </row>
    <row r="2" spans="1:3" ht="15">
      <c r="A2" s="12"/>
      <c r="B2" s="13" t="s">
        <v>185</v>
      </c>
      <c r="C2" s="27"/>
    </row>
    <row r="3" spans="1:3" ht="38.25">
      <c r="A3" s="46" t="s">
        <v>25</v>
      </c>
      <c r="B3" s="47" t="s">
        <v>23</v>
      </c>
      <c r="C3" s="48" t="s">
        <v>21</v>
      </c>
    </row>
    <row r="4" spans="1:3" ht="12.75">
      <c r="A4" s="14"/>
      <c r="B4" s="15"/>
      <c r="C4" s="23"/>
    </row>
    <row r="5" spans="1:3" ht="15">
      <c r="A5" s="12"/>
      <c r="B5" s="40" t="s">
        <v>113</v>
      </c>
      <c r="C5" s="27">
        <f>SUM(C7,C70,C120)</f>
        <v>12150000</v>
      </c>
    </row>
    <row r="6" spans="1:3" ht="12.75">
      <c r="A6" s="28"/>
      <c r="B6" s="16"/>
      <c r="C6" s="29"/>
    </row>
    <row r="7" spans="1:3" ht="15">
      <c r="A7" s="2"/>
      <c r="B7" s="20" t="s">
        <v>15</v>
      </c>
      <c r="C7" s="22">
        <f>SUM(C8)</f>
        <v>4220000</v>
      </c>
    </row>
    <row r="8" spans="1:3" ht="12.75">
      <c r="A8" s="74">
        <v>3</v>
      </c>
      <c r="B8" s="21" t="s">
        <v>19</v>
      </c>
      <c r="C8" s="30">
        <f>SUM(C9)</f>
        <v>4220000</v>
      </c>
    </row>
    <row r="9" spans="1:3" ht="12.75">
      <c r="A9" s="75">
        <v>32</v>
      </c>
      <c r="B9" s="69" t="s">
        <v>74</v>
      </c>
      <c r="C9" s="70">
        <f>SUM(C10)</f>
        <v>4220000</v>
      </c>
    </row>
    <row r="10" spans="1:3" ht="12.75">
      <c r="A10" s="73" t="s">
        <v>73</v>
      </c>
      <c r="B10" s="71" t="s">
        <v>76</v>
      </c>
      <c r="C10" s="72">
        <f>SUM(C11)</f>
        <v>4220000</v>
      </c>
    </row>
    <row r="11" spans="1:3" ht="12.75">
      <c r="A11" s="76">
        <v>3232</v>
      </c>
      <c r="B11" s="52" t="s">
        <v>12</v>
      </c>
      <c r="C11" s="95">
        <f>SUM(C12,C36,C37,C67,C68)</f>
        <v>4220000</v>
      </c>
    </row>
    <row r="12" spans="1:3" ht="25.5">
      <c r="A12" s="76">
        <v>32321</v>
      </c>
      <c r="B12" s="52" t="s">
        <v>209</v>
      </c>
      <c r="C12" s="95">
        <v>2235000</v>
      </c>
    </row>
    <row r="13" spans="1:3" ht="12.75">
      <c r="A13" s="54" t="s">
        <v>33</v>
      </c>
      <c r="B13" s="99" t="s">
        <v>127</v>
      </c>
      <c r="C13" s="102"/>
    </row>
    <row r="14" spans="1:3" ht="12.75">
      <c r="A14" s="54" t="s">
        <v>34</v>
      </c>
      <c r="B14" s="99" t="s">
        <v>189</v>
      </c>
      <c r="C14" s="102"/>
    </row>
    <row r="15" spans="1:3" ht="12.75">
      <c r="A15" s="54" t="s">
        <v>35</v>
      </c>
      <c r="B15" s="99" t="s">
        <v>128</v>
      </c>
      <c r="C15" s="102"/>
    </row>
    <row r="16" spans="1:3" ht="12.75">
      <c r="A16" s="54" t="s">
        <v>36</v>
      </c>
      <c r="B16" s="99" t="s">
        <v>130</v>
      </c>
      <c r="C16" s="102"/>
    </row>
    <row r="17" spans="1:3" ht="12.75">
      <c r="A17" s="54" t="s">
        <v>37</v>
      </c>
      <c r="B17" s="100" t="s">
        <v>134</v>
      </c>
      <c r="C17" s="103"/>
    </row>
    <row r="18" spans="1:3" ht="12.75">
      <c r="A18" s="54" t="s">
        <v>38</v>
      </c>
      <c r="B18" s="101" t="s">
        <v>135</v>
      </c>
      <c r="C18" s="102"/>
    </row>
    <row r="19" spans="1:3" ht="12.75">
      <c r="A19" s="54" t="s">
        <v>39</v>
      </c>
      <c r="B19" s="101" t="s">
        <v>138</v>
      </c>
      <c r="C19" s="102"/>
    </row>
    <row r="20" spans="1:3" ht="12.75">
      <c r="A20" s="54" t="s">
        <v>40</v>
      </c>
      <c r="B20" s="101" t="s">
        <v>139</v>
      </c>
      <c r="C20" s="102"/>
    </row>
    <row r="21" spans="1:3" ht="12.75">
      <c r="A21" s="54" t="s">
        <v>41</v>
      </c>
      <c r="B21" s="101" t="s">
        <v>140</v>
      </c>
      <c r="C21" s="102"/>
    </row>
    <row r="22" spans="1:3" ht="12.75">
      <c r="A22" s="54" t="s">
        <v>42</v>
      </c>
      <c r="B22" s="101" t="s">
        <v>141</v>
      </c>
      <c r="C22" s="102"/>
    </row>
    <row r="23" spans="1:3" ht="12.75">
      <c r="A23" s="54" t="s">
        <v>43</v>
      </c>
      <c r="B23" s="101" t="s">
        <v>142</v>
      </c>
      <c r="C23" s="102"/>
    </row>
    <row r="24" spans="1:3" ht="12.75">
      <c r="A24" s="54" t="s">
        <v>44</v>
      </c>
      <c r="B24" s="101" t="s">
        <v>144</v>
      </c>
      <c r="C24" s="102"/>
    </row>
    <row r="25" spans="1:3" ht="12.75">
      <c r="A25" s="54" t="s">
        <v>45</v>
      </c>
      <c r="B25" s="101" t="s">
        <v>146</v>
      </c>
      <c r="C25" s="102"/>
    </row>
    <row r="26" spans="1:3" ht="12.75">
      <c r="A26" s="54" t="s">
        <v>66</v>
      </c>
      <c r="B26" s="101" t="s">
        <v>147</v>
      </c>
      <c r="C26" s="102"/>
    </row>
    <row r="27" spans="1:3" ht="12.75">
      <c r="A27" s="54" t="s">
        <v>67</v>
      </c>
      <c r="B27" s="101" t="s">
        <v>148</v>
      </c>
      <c r="C27" s="102"/>
    </row>
    <row r="28" spans="1:3" ht="12.75">
      <c r="A28" s="54" t="s">
        <v>68</v>
      </c>
      <c r="B28" s="101" t="s">
        <v>149</v>
      </c>
      <c r="C28" s="102"/>
    </row>
    <row r="29" spans="1:3" ht="12.75">
      <c r="A29" s="54" t="s">
        <v>69</v>
      </c>
      <c r="B29" s="101" t="s">
        <v>152</v>
      </c>
      <c r="C29" s="102"/>
    </row>
    <row r="30" spans="1:3" ht="12.75">
      <c r="A30" s="54" t="s">
        <v>70</v>
      </c>
      <c r="B30" s="101" t="s">
        <v>190</v>
      </c>
      <c r="C30" s="102"/>
    </row>
    <row r="31" spans="1:3" ht="12.75">
      <c r="A31" s="54" t="s">
        <v>71</v>
      </c>
      <c r="B31" s="101" t="s">
        <v>155</v>
      </c>
      <c r="C31" s="102"/>
    </row>
    <row r="32" spans="1:3" ht="12.75">
      <c r="A32" s="54" t="s">
        <v>72</v>
      </c>
      <c r="B32" s="101" t="s">
        <v>157</v>
      </c>
      <c r="C32" s="102"/>
    </row>
    <row r="33" spans="1:3" ht="12.75">
      <c r="A33" s="54" t="s">
        <v>90</v>
      </c>
      <c r="B33" s="101" t="s">
        <v>160</v>
      </c>
      <c r="C33" s="102"/>
    </row>
    <row r="34" spans="1:3" ht="12.75">
      <c r="A34" s="54" t="s">
        <v>114</v>
      </c>
      <c r="B34" s="101" t="s">
        <v>162</v>
      </c>
      <c r="C34" s="102"/>
    </row>
    <row r="35" spans="1:3" ht="12.75">
      <c r="A35" s="54" t="s">
        <v>115</v>
      </c>
      <c r="B35" s="101" t="s">
        <v>171</v>
      </c>
      <c r="C35" s="102"/>
    </row>
    <row r="36" spans="1:3" s="89" customFormat="1" ht="25.5">
      <c r="A36" s="135">
        <v>32321</v>
      </c>
      <c r="B36" s="127" t="s">
        <v>245</v>
      </c>
      <c r="C36" s="138">
        <v>400000</v>
      </c>
    </row>
    <row r="37" spans="1:3" s="89" customFormat="1" ht="12.75">
      <c r="A37" s="129">
        <v>32322</v>
      </c>
      <c r="B37" s="131" t="s">
        <v>214</v>
      </c>
      <c r="C37" s="138">
        <v>1285000</v>
      </c>
    </row>
    <row r="38" spans="1:3" ht="12.75">
      <c r="A38" s="54" t="s">
        <v>33</v>
      </c>
      <c r="B38" s="99" t="s">
        <v>129</v>
      </c>
      <c r="C38" s="102"/>
    </row>
    <row r="39" spans="1:3" ht="12.75">
      <c r="A39" s="54" t="s">
        <v>34</v>
      </c>
      <c r="B39" s="99" t="s">
        <v>131</v>
      </c>
      <c r="C39" s="102"/>
    </row>
    <row r="40" spans="1:3" ht="12.75">
      <c r="A40" s="54" t="s">
        <v>35</v>
      </c>
      <c r="B40" s="99" t="s">
        <v>132</v>
      </c>
      <c r="C40" s="102"/>
    </row>
    <row r="41" spans="1:3" ht="12.75">
      <c r="A41" s="54" t="s">
        <v>36</v>
      </c>
      <c r="B41" s="99" t="s">
        <v>133</v>
      </c>
      <c r="C41" s="102"/>
    </row>
    <row r="42" spans="1:3" ht="12.75">
      <c r="A42" s="54" t="s">
        <v>37</v>
      </c>
      <c r="B42" s="101" t="s">
        <v>136</v>
      </c>
      <c r="C42" s="102"/>
    </row>
    <row r="43" spans="1:3" ht="12.75">
      <c r="A43" s="54" t="s">
        <v>38</v>
      </c>
      <c r="B43" s="101" t="s">
        <v>137</v>
      </c>
      <c r="C43" s="102"/>
    </row>
    <row r="44" spans="1:3" ht="12.75">
      <c r="A44" s="54" t="s">
        <v>39</v>
      </c>
      <c r="B44" s="101" t="s">
        <v>143</v>
      </c>
      <c r="C44" s="102"/>
    </row>
    <row r="45" spans="1:3" ht="12.75">
      <c r="A45" s="54" t="s">
        <v>40</v>
      </c>
      <c r="B45" s="101" t="s">
        <v>145</v>
      </c>
      <c r="C45" s="102"/>
    </row>
    <row r="46" spans="1:3" ht="12.75">
      <c r="A46" s="54" t="s">
        <v>41</v>
      </c>
      <c r="B46" s="101" t="s">
        <v>150</v>
      </c>
      <c r="C46" s="102"/>
    </row>
    <row r="47" spans="1:3" ht="12.75">
      <c r="A47" s="54" t="s">
        <v>42</v>
      </c>
      <c r="B47" s="101" t="s">
        <v>151</v>
      </c>
      <c r="C47" s="102"/>
    </row>
    <row r="48" spans="1:3" ht="12.75">
      <c r="A48" s="54" t="s">
        <v>43</v>
      </c>
      <c r="B48" s="101" t="s">
        <v>169</v>
      </c>
      <c r="C48" s="102"/>
    </row>
    <row r="49" spans="1:3" ht="12.75">
      <c r="A49" s="54" t="s">
        <v>44</v>
      </c>
      <c r="B49" s="101" t="s">
        <v>188</v>
      </c>
      <c r="C49" s="102"/>
    </row>
    <row r="50" spans="1:3" ht="12.75">
      <c r="A50" s="54" t="s">
        <v>45</v>
      </c>
      <c r="B50" s="101" t="s">
        <v>153</v>
      </c>
      <c r="C50" s="102"/>
    </row>
    <row r="51" spans="1:3" ht="12.75">
      <c r="A51" s="54" t="s">
        <v>66</v>
      </c>
      <c r="B51" s="101" t="s">
        <v>191</v>
      </c>
      <c r="C51" s="102"/>
    </row>
    <row r="52" spans="1:3" ht="12.75">
      <c r="A52" s="54" t="s">
        <v>67</v>
      </c>
      <c r="B52" s="101" t="s">
        <v>186</v>
      </c>
      <c r="C52" s="102"/>
    </row>
    <row r="53" spans="1:3" ht="12.75">
      <c r="A53" s="54" t="s">
        <v>68</v>
      </c>
      <c r="B53" s="101" t="s">
        <v>187</v>
      </c>
      <c r="C53" s="102"/>
    </row>
    <row r="54" spans="1:3" ht="12.75">
      <c r="A54" s="54" t="s">
        <v>69</v>
      </c>
      <c r="B54" s="101" t="s">
        <v>154</v>
      </c>
      <c r="C54" s="102"/>
    </row>
    <row r="55" spans="1:3" ht="12.75">
      <c r="A55" s="54" t="s">
        <v>70</v>
      </c>
      <c r="B55" s="101" t="s">
        <v>192</v>
      </c>
      <c r="C55" s="102"/>
    </row>
    <row r="56" spans="1:3" ht="12.75">
      <c r="A56" s="54" t="s">
        <v>71</v>
      </c>
      <c r="B56" s="101" t="s">
        <v>156</v>
      </c>
      <c r="C56" s="102"/>
    </row>
    <row r="57" spans="1:3" ht="12.75">
      <c r="A57" s="54" t="s">
        <v>72</v>
      </c>
      <c r="B57" s="101" t="s">
        <v>158</v>
      </c>
      <c r="C57" s="102"/>
    </row>
    <row r="58" spans="1:3" ht="12.75">
      <c r="A58" s="54" t="s">
        <v>90</v>
      </c>
      <c r="B58" s="101" t="s">
        <v>159</v>
      </c>
      <c r="C58" s="102"/>
    </row>
    <row r="59" spans="1:3" ht="12.75">
      <c r="A59" s="54" t="s">
        <v>114</v>
      </c>
      <c r="B59" s="101" t="s">
        <v>170</v>
      </c>
      <c r="C59" s="102"/>
    </row>
    <row r="60" spans="1:3" ht="12.75">
      <c r="A60" s="54" t="s">
        <v>115</v>
      </c>
      <c r="B60" s="101" t="s">
        <v>161</v>
      </c>
      <c r="C60" s="102"/>
    </row>
    <row r="61" spans="1:3" ht="12.75">
      <c r="A61" s="54" t="s">
        <v>116</v>
      </c>
      <c r="B61" s="101" t="s">
        <v>163</v>
      </c>
      <c r="C61" s="102"/>
    </row>
    <row r="62" spans="1:3" ht="12.75">
      <c r="A62" s="54" t="s">
        <v>117</v>
      </c>
      <c r="B62" s="101" t="s">
        <v>164</v>
      </c>
      <c r="C62" s="102"/>
    </row>
    <row r="63" spans="1:3" ht="12.75">
      <c r="A63" s="54" t="s">
        <v>118</v>
      </c>
      <c r="B63" s="101" t="s">
        <v>165</v>
      </c>
      <c r="C63" s="102"/>
    </row>
    <row r="64" spans="1:3" ht="12.75">
      <c r="A64" s="54" t="s">
        <v>119</v>
      </c>
      <c r="B64" s="101" t="s">
        <v>172</v>
      </c>
      <c r="C64" s="102"/>
    </row>
    <row r="65" spans="1:3" ht="12.75">
      <c r="A65" s="54" t="s">
        <v>120</v>
      </c>
      <c r="B65" s="101" t="s">
        <v>166</v>
      </c>
      <c r="C65" s="102"/>
    </row>
    <row r="66" spans="1:3" ht="12.75">
      <c r="A66" s="54" t="s">
        <v>121</v>
      </c>
      <c r="B66" s="101" t="s">
        <v>167</v>
      </c>
      <c r="C66" s="102"/>
    </row>
    <row r="67" spans="1:3" s="89" customFormat="1" ht="25.5">
      <c r="A67" s="135">
        <v>32322</v>
      </c>
      <c r="B67" s="131" t="s">
        <v>245</v>
      </c>
      <c r="C67" s="138">
        <v>250000</v>
      </c>
    </row>
    <row r="68" spans="1:3" s="89" customFormat="1" ht="12.75">
      <c r="A68" s="129">
        <v>32323</v>
      </c>
      <c r="B68" s="131" t="s">
        <v>210</v>
      </c>
      <c r="C68" s="138">
        <v>50000</v>
      </c>
    </row>
    <row r="69" spans="1:3" ht="12.75">
      <c r="A69" s="54" t="s">
        <v>33</v>
      </c>
      <c r="B69" s="101" t="s">
        <v>168</v>
      </c>
      <c r="C69" s="102"/>
    </row>
    <row r="70" spans="1:3" ht="15">
      <c r="A70" s="5"/>
      <c r="B70" s="20" t="s">
        <v>14</v>
      </c>
      <c r="C70" s="22">
        <f>SUM(C71)</f>
        <v>7354000</v>
      </c>
    </row>
    <row r="71" spans="1:3" ht="12.75">
      <c r="A71" s="77">
        <v>4</v>
      </c>
      <c r="B71" s="6" t="s">
        <v>20</v>
      </c>
      <c r="C71" s="30">
        <f>SUM(C72,C76,C115)</f>
        <v>7354000</v>
      </c>
    </row>
    <row r="72" spans="1:3" s="109" customFormat="1" ht="12.75">
      <c r="A72" s="108">
        <v>41</v>
      </c>
      <c r="B72" s="97" t="s">
        <v>178</v>
      </c>
      <c r="C72" s="91">
        <f>SUM(C73)</f>
        <v>1000000</v>
      </c>
    </row>
    <row r="73" spans="1:3" s="109" customFormat="1" ht="12.75">
      <c r="A73" s="108">
        <v>412</v>
      </c>
      <c r="B73" s="97" t="s">
        <v>179</v>
      </c>
      <c r="C73" s="91">
        <f>SUM(C74)</f>
        <v>1000000</v>
      </c>
    </row>
    <row r="74" spans="1:3" s="86" customFormat="1" ht="12.75">
      <c r="A74" s="83">
        <v>4126</v>
      </c>
      <c r="B74" s="84" t="s">
        <v>180</v>
      </c>
      <c r="C74" s="85">
        <f>SUM(C75)</f>
        <v>1000000</v>
      </c>
    </row>
    <row r="75" spans="1:3" s="86" customFormat="1" ht="12.75">
      <c r="A75" s="83" t="s">
        <v>33</v>
      </c>
      <c r="B75" s="84" t="s">
        <v>181</v>
      </c>
      <c r="C75" s="85">
        <v>1000000</v>
      </c>
    </row>
    <row r="76" spans="1:3" ht="12.75">
      <c r="A76" s="44" t="s">
        <v>2</v>
      </c>
      <c r="B76" s="17" t="s">
        <v>17</v>
      </c>
      <c r="C76" s="32">
        <f>SUM(C77)</f>
        <v>5054000</v>
      </c>
    </row>
    <row r="77" spans="1:3" ht="12.75">
      <c r="A77" s="44" t="s">
        <v>4</v>
      </c>
      <c r="B77" s="97" t="s">
        <v>32</v>
      </c>
      <c r="C77" s="91">
        <f>SUM(C78,C113)</f>
        <v>5054000</v>
      </c>
    </row>
    <row r="78" spans="1:3" ht="12.75">
      <c r="A78" s="62" t="s">
        <v>46</v>
      </c>
      <c r="B78" s="18" t="s">
        <v>47</v>
      </c>
      <c r="C78" s="96">
        <f>SUM(C79:C112)</f>
        <v>4994000</v>
      </c>
    </row>
    <row r="79" spans="1:3" ht="12.75">
      <c r="A79" s="65" t="s">
        <v>33</v>
      </c>
      <c r="B79" s="99" t="s">
        <v>216</v>
      </c>
      <c r="C79" s="102">
        <v>70000</v>
      </c>
    </row>
    <row r="80" spans="1:3" ht="12.75">
      <c r="A80" s="65" t="s">
        <v>34</v>
      </c>
      <c r="B80" s="104" t="s">
        <v>243</v>
      </c>
      <c r="C80" s="102">
        <v>50000</v>
      </c>
    </row>
    <row r="81" spans="1:3" ht="12.75">
      <c r="A81" s="65" t="s">
        <v>35</v>
      </c>
      <c r="B81" s="104" t="s">
        <v>244</v>
      </c>
      <c r="C81" s="102">
        <v>60000</v>
      </c>
    </row>
    <row r="82" spans="1:3" ht="12.75">
      <c r="A82" s="65" t="s">
        <v>36</v>
      </c>
      <c r="B82" s="104" t="s">
        <v>242</v>
      </c>
      <c r="C82" s="102">
        <v>50000</v>
      </c>
    </row>
    <row r="83" spans="1:3" ht="12.75">
      <c r="A83" s="65" t="s">
        <v>37</v>
      </c>
      <c r="B83" s="104" t="s">
        <v>217</v>
      </c>
      <c r="C83" s="102">
        <v>5000</v>
      </c>
    </row>
    <row r="84" spans="1:3" ht="12.75">
      <c r="A84" s="65" t="s">
        <v>38</v>
      </c>
      <c r="B84" s="104" t="s">
        <v>218</v>
      </c>
      <c r="C84" s="102">
        <v>500000</v>
      </c>
    </row>
    <row r="85" spans="1:3" ht="12.75">
      <c r="A85" s="65" t="s">
        <v>39</v>
      </c>
      <c r="B85" s="104" t="s">
        <v>241</v>
      </c>
      <c r="C85" s="102">
        <v>200000</v>
      </c>
    </row>
    <row r="86" spans="1:3" ht="12.75">
      <c r="A86" s="65" t="s">
        <v>40</v>
      </c>
      <c r="B86" s="105" t="s">
        <v>219</v>
      </c>
      <c r="C86" s="102">
        <v>75000</v>
      </c>
    </row>
    <row r="87" spans="1:3" ht="12.75">
      <c r="A87" s="65" t="s">
        <v>41</v>
      </c>
      <c r="B87" s="104" t="s">
        <v>220</v>
      </c>
      <c r="C87" s="102">
        <v>74000</v>
      </c>
    </row>
    <row r="88" spans="1:3" ht="12.75">
      <c r="A88" s="65" t="s">
        <v>42</v>
      </c>
      <c r="B88" s="104" t="s">
        <v>221</v>
      </c>
      <c r="C88" s="102">
        <v>24000</v>
      </c>
    </row>
    <row r="89" spans="1:3" ht="12.75">
      <c r="A89" s="65" t="s">
        <v>43</v>
      </c>
      <c r="B89" s="106" t="s">
        <v>193</v>
      </c>
      <c r="C89" s="102">
        <v>28000</v>
      </c>
    </row>
    <row r="90" spans="1:3" ht="12.75">
      <c r="A90" s="65" t="s">
        <v>44</v>
      </c>
      <c r="B90" s="106" t="s">
        <v>222</v>
      </c>
      <c r="C90" s="102">
        <v>38000</v>
      </c>
    </row>
    <row r="91" spans="1:3" ht="12.75">
      <c r="A91" s="65" t="s">
        <v>45</v>
      </c>
      <c r="B91" s="104" t="s">
        <v>223</v>
      </c>
      <c r="C91" s="102">
        <v>160000</v>
      </c>
    </row>
    <row r="92" spans="1:3" ht="12.75">
      <c r="A92" s="65" t="s">
        <v>66</v>
      </c>
      <c r="B92" s="104" t="s">
        <v>173</v>
      </c>
      <c r="C92" s="102">
        <v>140000</v>
      </c>
    </row>
    <row r="93" spans="1:3" ht="12.75">
      <c r="A93" s="65" t="s">
        <v>67</v>
      </c>
      <c r="B93" s="104" t="s">
        <v>224</v>
      </c>
      <c r="C93" s="102">
        <v>480000</v>
      </c>
    </row>
    <row r="94" spans="1:3" ht="12.75">
      <c r="A94" s="65" t="s">
        <v>68</v>
      </c>
      <c r="B94" s="104" t="s">
        <v>225</v>
      </c>
      <c r="C94" s="102">
        <v>250000</v>
      </c>
    </row>
    <row r="95" spans="1:3" ht="12.75">
      <c r="A95" s="65" t="s">
        <v>69</v>
      </c>
      <c r="B95" s="106" t="s">
        <v>226</v>
      </c>
      <c r="C95" s="102">
        <v>78000</v>
      </c>
    </row>
    <row r="96" spans="1:3" ht="12.75">
      <c r="A96" s="65" t="s">
        <v>70</v>
      </c>
      <c r="B96" s="106" t="s">
        <v>175</v>
      </c>
      <c r="C96" s="102">
        <v>250000</v>
      </c>
    </row>
    <row r="97" spans="1:3" ht="12.75">
      <c r="A97" s="65" t="s">
        <v>71</v>
      </c>
      <c r="B97" s="106" t="s">
        <v>227</v>
      </c>
      <c r="C97" s="102">
        <v>300000</v>
      </c>
    </row>
    <row r="98" spans="1:3" ht="12.75">
      <c r="A98" s="65" t="s">
        <v>72</v>
      </c>
      <c r="B98" s="104" t="s">
        <v>174</v>
      </c>
      <c r="C98" s="102">
        <v>350000</v>
      </c>
    </row>
    <row r="99" spans="1:3" ht="12.75">
      <c r="A99" s="65" t="s">
        <v>90</v>
      </c>
      <c r="B99" s="104" t="s">
        <v>194</v>
      </c>
      <c r="C99" s="102">
        <v>300000</v>
      </c>
    </row>
    <row r="100" spans="1:3" ht="12.75">
      <c r="A100" s="65" t="s">
        <v>114</v>
      </c>
      <c r="B100" s="104" t="s">
        <v>228</v>
      </c>
      <c r="C100" s="102">
        <v>92000</v>
      </c>
    </row>
    <row r="101" spans="1:3" ht="12.75">
      <c r="A101" s="65" t="s">
        <v>115</v>
      </c>
      <c r="B101" s="104" t="s">
        <v>229</v>
      </c>
      <c r="C101" s="102">
        <v>40000</v>
      </c>
    </row>
    <row r="102" spans="1:3" ht="12.75">
      <c r="A102" s="65" t="s">
        <v>116</v>
      </c>
      <c r="B102" s="104" t="s">
        <v>230</v>
      </c>
      <c r="C102" s="102">
        <v>4000</v>
      </c>
    </row>
    <row r="103" spans="1:3" ht="12.75">
      <c r="A103" s="65" t="s">
        <v>117</v>
      </c>
      <c r="B103" s="104" t="s">
        <v>231</v>
      </c>
      <c r="C103" s="102">
        <v>190000</v>
      </c>
    </row>
    <row r="104" spans="1:3" ht="12.75">
      <c r="A104" s="65" t="s">
        <v>118</v>
      </c>
      <c r="B104" s="104" t="s">
        <v>232</v>
      </c>
      <c r="C104" s="102">
        <v>15000</v>
      </c>
    </row>
    <row r="105" spans="1:3" ht="12.75">
      <c r="A105" s="65" t="s">
        <v>119</v>
      </c>
      <c r="B105" s="104" t="s">
        <v>233</v>
      </c>
      <c r="C105" s="102">
        <v>120000</v>
      </c>
    </row>
    <row r="106" spans="1:3" ht="12.75">
      <c r="A106" s="65" t="s">
        <v>120</v>
      </c>
      <c r="B106" s="104" t="s">
        <v>234</v>
      </c>
      <c r="C106" s="102">
        <v>66000</v>
      </c>
    </row>
    <row r="107" spans="1:3" ht="12.75">
      <c r="A107" s="65" t="s">
        <v>121</v>
      </c>
      <c r="B107" s="104" t="s">
        <v>240</v>
      </c>
      <c r="C107" s="102">
        <v>75000</v>
      </c>
    </row>
    <row r="108" spans="1:3" ht="12.75">
      <c r="A108" s="65" t="s">
        <v>122</v>
      </c>
      <c r="B108" s="104" t="s">
        <v>235</v>
      </c>
      <c r="C108" s="102">
        <v>220000</v>
      </c>
    </row>
    <row r="109" spans="1:3" ht="12.75">
      <c r="A109" s="65" t="s">
        <v>123</v>
      </c>
      <c r="B109" s="104" t="s">
        <v>236</v>
      </c>
      <c r="C109" s="102">
        <v>80000</v>
      </c>
    </row>
    <row r="110" spans="1:3" ht="12.75">
      <c r="A110" s="65" t="s">
        <v>124</v>
      </c>
      <c r="B110" s="104" t="s">
        <v>237</v>
      </c>
      <c r="C110" s="102">
        <v>180000</v>
      </c>
    </row>
    <row r="111" spans="1:3" ht="25.5">
      <c r="A111" s="65" t="s">
        <v>125</v>
      </c>
      <c r="B111" s="104" t="s">
        <v>238</v>
      </c>
      <c r="C111" s="102">
        <v>300000</v>
      </c>
    </row>
    <row r="112" spans="1:3" ht="12.75">
      <c r="A112" s="65" t="s">
        <v>126</v>
      </c>
      <c r="B112" s="104" t="s">
        <v>195</v>
      </c>
      <c r="C112" s="102">
        <v>130000</v>
      </c>
    </row>
    <row r="113" spans="1:3" s="89" customFormat="1" ht="12.75">
      <c r="A113" s="63" t="s">
        <v>48</v>
      </c>
      <c r="B113" s="110" t="s">
        <v>49</v>
      </c>
      <c r="C113" s="111">
        <f>SUM(C114)</f>
        <v>60000</v>
      </c>
    </row>
    <row r="114" spans="1:3" ht="12.75">
      <c r="A114" s="65" t="s">
        <v>33</v>
      </c>
      <c r="B114" s="104" t="s">
        <v>239</v>
      </c>
      <c r="C114" s="102">
        <v>60000</v>
      </c>
    </row>
    <row r="115" spans="1:3" ht="12.75">
      <c r="A115" s="44" t="s">
        <v>6</v>
      </c>
      <c r="B115" s="17" t="s">
        <v>18</v>
      </c>
      <c r="C115" s="32">
        <f>SUM(C116)</f>
        <v>1300000</v>
      </c>
    </row>
    <row r="116" spans="1:3" ht="12.75">
      <c r="A116" s="44" t="s">
        <v>7</v>
      </c>
      <c r="B116" s="19" t="s">
        <v>28</v>
      </c>
      <c r="C116" s="34">
        <f>SUM(C117)</f>
        <v>1300000</v>
      </c>
    </row>
    <row r="117" spans="1:3" ht="12.75">
      <c r="A117" s="93" t="s">
        <v>63</v>
      </c>
      <c r="B117" s="98" t="s">
        <v>28</v>
      </c>
      <c r="C117" s="68">
        <f>SUM(C119,C118)</f>
        <v>1300000</v>
      </c>
    </row>
    <row r="118" spans="1:3" ht="12.75">
      <c r="A118" s="107" t="s">
        <v>33</v>
      </c>
      <c r="B118" s="101" t="s">
        <v>176</v>
      </c>
      <c r="C118" s="102">
        <v>400000</v>
      </c>
    </row>
    <row r="119" spans="1:3" ht="12.75">
      <c r="A119" s="61" t="s">
        <v>34</v>
      </c>
      <c r="B119" s="101" t="s">
        <v>177</v>
      </c>
      <c r="C119" s="102">
        <v>900000</v>
      </c>
    </row>
    <row r="120" spans="1:3" ht="15">
      <c r="A120" s="5"/>
      <c r="B120" s="20" t="s">
        <v>16</v>
      </c>
      <c r="C120" s="22">
        <f>C121+C127</f>
        <v>576000</v>
      </c>
    </row>
    <row r="121" spans="1:3" ht="12.75">
      <c r="A121" s="79">
        <v>3</v>
      </c>
      <c r="B121" s="7" t="s">
        <v>19</v>
      </c>
      <c r="C121" s="36">
        <f>SUM(C122)</f>
        <v>520000</v>
      </c>
    </row>
    <row r="122" spans="1:3" ht="12.75">
      <c r="A122" s="80">
        <v>32</v>
      </c>
      <c r="B122" s="78" t="s">
        <v>74</v>
      </c>
      <c r="C122" s="32">
        <f>SUM(C123)</f>
        <v>520000</v>
      </c>
    </row>
    <row r="123" spans="1:3" ht="12.75">
      <c r="A123" s="66" t="s">
        <v>73</v>
      </c>
      <c r="B123" s="67" t="s">
        <v>76</v>
      </c>
      <c r="C123" s="68">
        <f>SUM(C124)</f>
        <v>520000</v>
      </c>
    </row>
    <row r="124" spans="1:3" s="89" customFormat="1" ht="12.75">
      <c r="A124" s="76">
        <v>3232</v>
      </c>
      <c r="B124" s="90" t="s">
        <v>12</v>
      </c>
      <c r="C124" s="53">
        <f>SUM(C125:C126)</f>
        <v>520000</v>
      </c>
    </row>
    <row r="125" spans="1:3" ht="12.75">
      <c r="A125" s="54" t="s">
        <v>33</v>
      </c>
      <c r="B125" s="60" t="s">
        <v>182</v>
      </c>
      <c r="C125" s="88">
        <v>450000</v>
      </c>
    </row>
    <row r="126" spans="1:3" ht="12.75">
      <c r="A126" s="54" t="s">
        <v>34</v>
      </c>
      <c r="B126" s="60" t="s">
        <v>183</v>
      </c>
      <c r="C126" s="88">
        <v>70000</v>
      </c>
    </row>
    <row r="127" spans="1:3" ht="12.75">
      <c r="A127" s="77">
        <v>4</v>
      </c>
      <c r="B127" s="6" t="s">
        <v>20</v>
      </c>
      <c r="C127" s="30">
        <f>SUM(C128)</f>
        <v>56000</v>
      </c>
    </row>
    <row r="128" spans="1:3" ht="12.75">
      <c r="A128" s="92">
        <v>422</v>
      </c>
      <c r="B128" s="43" t="s">
        <v>92</v>
      </c>
      <c r="C128" s="42">
        <f>SUM(C129)</f>
        <v>56000</v>
      </c>
    </row>
    <row r="129" spans="1:3" ht="12.75">
      <c r="A129" s="115">
        <v>42211</v>
      </c>
      <c r="B129" s="43" t="s">
        <v>92</v>
      </c>
      <c r="C129" s="42">
        <f>SUM(C130)</f>
        <v>56000</v>
      </c>
    </row>
    <row r="130" spans="1:3" ht="15" customHeight="1">
      <c r="A130" s="116" t="s">
        <v>33</v>
      </c>
      <c r="B130" s="117" t="s">
        <v>184</v>
      </c>
      <c r="C130" s="42">
        <v>56000</v>
      </c>
    </row>
    <row r="131" spans="1:3" ht="15">
      <c r="A131" s="5"/>
      <c r="B131" s="39"/>
      <c r="C131" s="2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8.57421875" style="0" customWidth="1"/>
    <col min="2" max="2" width="60.421875" style="0" customWidth="1"/>
    <col min="3" max="3" width="17.140625" style="0" customWidth="1"/>
  </cols>
  <sheetData>
    <row r="1" ht="12.75">
      <c r="A1" t="s">
        <v>248</v>
      </c>
    </row>
    <row r="2" spans="1:3" ht="15">
      <c r="A2" s="12"/>
      <c r="B2" s="13" t="s">
        <v>185</v>
      </c>
      <c r="C2" s="27"/>
    </row>
    <row r="3" spans="1:3" ht="38.25">
      <c r="A3" s="46" t="s">
        <v>25</v>
      </c>
      <c r="B3" s="47" t="s">
        <v>23</v>
      </c>
      <c r="C3" s="48" t="s">
        <v>21</v>
      </c>
    </row>
    <row r="4" spans="1:3" ht="12.75">
      <c r="A4" s="14"/>
      <c r="B4" s="15"/>
      <c r="C4" s="23"/>
    </row>
    <row r="5" spans="1:3" ht="30">
      <c r="A5" s="12"/>
      <c r="B5" s="13" t="s">
        <v>78</v>
      </c>
      <c r="C5" s="27">
        <f>SUM(C7,C20,C31)</f>
        <v>800000</v>
      </c>
    </row>
    <row r="6" spans="1:3" ht="12.75">
      <c r="A6" s="28"/>
      <c r="B6" s="16"/>
      <c r="C6" s="29"/>
    </row>
    <row r="7" spans="1:3" ht="15">
      <c r="A7" s="2"/>
      <c r="B7" s="20" t="s">
        <v>15</v>
      </c>
      <c r="C7" s="22">
        <f>SUM(C8)</f>
        <v>240000</v>
      </c>
    </row>
    <row r="8" spans="1:3" ht="12.75">
      <c r="A8" s="74">
        <v>3</v>
      </c>
      <c r="B8" s="21" t="s">
        <v>19</v>
      </c>
      <c r="C8" s="30">
        <f>SUM(C9)</f>
        <v>240000</v>
      </c>
    </row>
    <row r="9" spans="1:3" ht="12.75">
      <c r="A9" s="75">
        <v>32</v>
      </c>
      <c r="B9" s="69" t="s">
        <v>74</v>
      </c>
      <c r="C9" s="70">
        <f>SUM(C10)</f>
        <v>240000</v>
      </c>
    </row>
    <row r="10" spans="1:3" ht="12.75">
      <c r="A10" s="73" t="s">
        <v>73</v>
      </c>
      <c r="B10" s="71" t="s">
        <v>76</v>
      </c>
      <c r="C10" s="72">
        <f>SUM(C11)</f>
        <v>240000</v>
      </c>
    </row>
    <row r="11" spans="1:3" ht="12.75">
      <c r="A11" s="76">
        <v>3232</v>
      </c>
      <c r="B11" s="52" t="s">
        <v>12</v>
      </c>
      <c r="C11" s="95">
        <f>SUM(C12,C14,C15,C19)</f>
        <v>240000</v>
      </c>
    </row>
    <row r="12" spans="1:3" ht="19.5" customHeight="1">
      <c r="A12" s="76">
        <v>32321</v>
      </c>
      <c r="B12" s="52" t="s">
        <v>209</v>
      </c>
      <c r="C12" s="126">
        <f>SUM(C13,)</f>
        <v>100000</v>
      </c>
    </row>
    <row r="13" spans="1:3" ht="12.75">
      <c r="A13" s="134" t="s">
        <v>33</v>
      </c>
      <c r="B13" s="57" t="s">
        <v>81</v>
      </c>
      <c r="C13" s="50">
        <v>100000</v>
      </c>
    </row>
    <row r="14" spans="1:3" ht="25.5">
      <c r="A14" s="136">
        <v>32321</v>
      </c>
      <c r="B14" s="127" t="s">
        <v>245</v>
      </c>
      <c r="C14" s="133">
        <v>30000</v>
      </c>
    </row>
    <row r="15" spans="1:3" s="89" customFormat="1" ht="12.75">
      <c r="A15" s="76">
        <v>32322</v>
      </c>
      <c r="B15" s="132" t="s">
        <v>214</v>
      </c>
      <c r="C15" s="133">
        <v>90000</v>
      </c>
    </row>
    <row r="16" spans="1:3" ht="12.75">
      <c r="A16" s="54" t="s">
        <v>33</v>
      </c>
      <c r="B16" s="55" t="s">
        <v>79</v>
      </c>
      <c r="C16" s="94"/>
    </row>
    <row r="17" spans="1:3" ht="12.75">
      <c r="A17" s="54" t="s">
        <v>34</v>
      </c>
      <c r="B17" s="56" t="s">
        <v>80</v>
      </c>
      <c r="C17" s="50"/>
    </row>
    <row r="18" spans="1:3" ht="12.75">
      <c r="A18" s="54" t="s">
        <v>35</v>
      </c>
      <c r="B18" s="56" t="s">
        <v>83</v>
      </c>
      <c r="C18" s="50"/>
    </row>
    <row r="19" spans="1:3" ht="25.5">
      <c r="A19" s="135">
        <v>32322</v>
      </c>
      <c r="B19" s="137" t="s">
        <v>245</v>
      </c>
      <c r="C19" s="128">
        <v>20000</v>
      </c>
    </row>
    <row r="20" spans="1:3" ht="15">
      <c r="A20" s="5"/>
      <c r="B20" s="20" t="s">
        <v>14</v>
      </c>
      <c r="C20" s="22">
        <f>SUM(C21)</f>
        <v>550000</v>
      </c>
    </row>
    <row r="21" spans="1:3" ht="12.75">
      <c r="A21" s="77">
        <v>4</v>
      </c>
      <c r="B21" s="6" t="s">
        <v>20</v>
      </c>
      <c r="C21" s="30">
        <f>SUM(C22,C26)</f>
        <v>550000</v>
      </c>
    </row>
    <row r="22" spans="1:3" s="82" customFormat="1" ht="12.75">
      <c r="A22" s="81">
        <v>42</v>
      </c>
      <c r="B22" s="17" t="s">
        <v>86</v>
      </c>
      <c r="C22" s="32">
        <f>SUM(C23)</f>
        <v>200000</v>
      </c>
    </row>
    <row r="23" spans="1:3" s="82" customFormat="1" ht="12.75">
      <c r="A23" s="81">
        <v>422</v>
      </c>
      <c r="B23" s="17" t="s">
        <v>87</v>
      </c>
      <c r="C23" s="32">
        <f>SUM(C24)</f>
        <v>200000</v>
      </c>
    </row>
    <row r="24" spans="1:3" s="109" customFormat="1" ht="12.75">
      <c r="A24" s="108">
        <v>4224</v>
      </c>
      <c r="B24" s="97" t="s">
        <v>47</v>
      </c>
      <c r="C24" s="91">
        <f>SUM(C25)</f>
        <v>200000</v>
      </c>
    </row>
    <row r="25" spans="1:3" s="86" customFormat="1" ht="25.5">
      <c r="A25" s="83" t="s">
        <v>33</v>
      </c>
      <c r="B25" s="84" t="s">
        <v>208</v>
      </c>
      <c r="C25" s="85">
        <v>200000</v>
      </c>
    </row>
    <row r="26" spans="1:3" ht="12.75">
      <c r="A26" s="44" t="s">
        <v>6</v>
      </c>
      <c r="B26" s="17" t="s">
        <v>18</v>
      </c>
      <c r="C26" s="32">
        <f>SUM(C27)</f>
        <v>350000</v>
      </c>
    </row>
    <row r="27" spans="1:3" ht="12.75">
      <c r="A27" s="44" t="s">
        <v>7</v>
      </c>
      <c r="B27" s="19" t="s">
        <v>28</v>
      </c>
      <c r="C27" s="34">
        <f>SUM(C28)</f>
        <v>350000</v>
      </c>
    </row>
    <row r="28" spans="1:3" ht="12.75">
      <c r="A28" s="93" t="s">
        <v>63</v>
      </c>
      <c r="B28" s="67" t="s">
        <v>28</v>
      </c>
      <c r="C28" s="68">
        <f>SUM(C29,C30)</f>
        <v>350000</v>
      </c>
    </row>
    <row r="29" spans="1:3" ht="12.75">
      <c r="A29" s="61" t="s">
        <v>33</v>
      </c>
      <c r="B29" s="56" t="s">
        <v>84</v>
      </c>
      <c r="C29" s="50">
        <v>200000</v>
      </c>
    </row>
    <row r="30" spans="1:3" ht="12.75">
      <c r="A30" s="61" t="s">
        <v>34</v>
      </c>
      <c r="B30" s="57" t="s">
        <v>85</v>
      </c>
      <c r="C30" s="64">
        <v>150000</v>
      </c>
    </row>
    <row r="31" spans="1:3" ht="15">
      <c r="A31" s="5"/>
      <c r="B31" s="20" t="s">
        <v>16</v>
      </c>
      <c r="C31" s="22">
        <f>C32</f>
        <v>10000</v>
      </c>
    </row>
    <row r="32" spans="1:3" ht="12.75">
      <c r="A32" s="79">
        <v>3</v>
      </c>
      <c r="B32" s="7" t="s">
        <v>19</v>
      </c>
      <c r="C32" s="36">
        <f>SUM(C33)</f>
        <v>10000</v>
      </c>
    </row>
    <row r="33" spans="1:3" ht="12.75">
      <c r="A33" s="80">
        <v>32</v>
      </c>
      <c r="B33" s="78" t="s">
        <v>74</v>
      </c>
      <c r="C33" s="32">
        <f>SUM(C34)</f>
        <v>10000</v>
      </c>
    </row>
    <row r="34" spans="1:3" ht="12.75">
      <c r="A34" s="66" t="s">
        <v>73</v>
      </c>
      <c r="B34" s="67" t="s">
        <v>76</v>
      </c>
      <c r="C34" s="68">
        <f>SUM(C35)</f>
        <v>10000</v>
      </c>
    </row>
    <row r="35" spans="1:3" ht="12.75">
      <c r="A35" s="92">
        <v>3232</v>
      </c>
      <c r="B35" s="43" t="s">
        <v>12</v>
      </c>
      <c r="C35" s="42">
        <f>SUM(C36:C36)</f>
        <v>10000</v>
      </c>
    </row>
    <row r="36" spans="1:3" ht="12.75">
      <c r="A36" s="54" t="s">
        <v>33</v>
      </c>
      <c r="B36" s="11" t="s">
        <v>82</v>
      </c>
      <c r="C36" s="31">
        <v>10000</v>
      </c>
    </row>
    <row r="37" spans="1:3" ht="12.75">
      <c r="A37" s="3"/>
      <c r="B37" s="4"/>
      <c r="C37" s="2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63.00390625" style="10" customWidth="1"/>
    <col min="3" max="3" width="17.140625" style="38" customWidth="1"/>
    <col min="4" max="16384" width="9.140625" style="25" customWidth="1"/>
  </cols>
  <sheetData>
    <row r="1" ht="13.5" thickBot="1">
      <c r="A1" s="1" t="s">
        <v>249</v>
      </c>
    </row>
    <row r="2" spans="1:3" s="24" customFormat="1" ht="45" customHeight="1" thickBot="1">
      <c r="A2" s="123"/>
      <c r="B2" s="124" t="s">
        <v>205</v>
      </c>
      <c r="C2" s="125">
        <f>SUM(C3,C9,C31)</f>
        <v>18500000</v>
      </c>
    </row>
    <row r="3" spans="1:3" ht="30.75" customHeight="1">
      <c r="A3" s="120"/>
      <c r="B3" s="121" t="s">
        <v>15</v>
      </c>
      <c r="C3" s="122">
        <f>SUM(C4)</f>
        <v>6787000</v>
      </c>
    </row>
    <row r="4" spans="1:3" ht="12.75">
      <c r="A4" s="74">
        <v>3</v>
      </c>
      <c r="B4" s="21" t="s">
        <v>19</v>
      </c>
      <c r="C4" s="30">
        <f>SUM(C6+C8)</f>
        <v>6787000</v>
      </c>
    </row>
    <row r="5" spans="1:3" s="26" customFormat="1" ht="12.75">
      <c r="A5" s="80">
        <v>322</v>
      </c>
      <c r="B5" s="112" t="s">
        <v>75</v>
      </c>
      <c r="C5" s="32">
        <f>SUM(C6)</f>
        <v>0</v>
      </c>
    </row>
    <row r="6" spans="1:3" ht="12.75">
      <c r="A6" s="107" t="s">
        <v>11</v>
      </c>
      <c r="B6" s="41" t="s">
        <v>22</v>
      </c>
      <c r="C6" s="42">
        <v>0</v>
      </c>
    </row>
    <row r="7" spans="1:3" s="51" customFormat="1" ht="12.75">
      <c r="A7" s="93" t="s">
        <v>73</v>
      </c>
      <c r="B7" s="98" t="s">
        <v>76</v>
      </c>
      <c r="C7" s="95">
        <f>SUM(C8)</f>
        <v>6787000</v>
      </c>
    </row>
    <row r="8" spans="1:3" ht="12.75">
      <c r="A8" s="113">
        <v>3232</v>
      </c>
      <c r="B8" s="43" t="s">
        <v>12</v>
      </c>
      <c r="C8" s="42">
        <v>6787000</v>
      </c>
    </row>
    <row r="9" spans="1:3" ht="30" customHeight="1">
      <c r="A9" s="5"/>
      <c r="B9" s="20" t="s">
        <v>14</v>
      </c>
      <c r="C9" s="22">
        <f>SUM(C10)</f>
        <v>10875000</v>
      </c>
    </row>
    <row r="10" spans="1:3" ht="12.75">
      <c r="A10" s="77">
        <v>4</v>
      </c>
      <c r="B10" s="6" t="s">
        <v>20</v>
      </c>
      <c r="C10" s="30">
        <f>SUM(C11+C14+C25)</f>
        <v>10875000</v>
      </c>
    </row>
    <row r="11" spans="1:3" ht="12.75">
      <c r="A11" s="44" t="s">
        <v>13</v>
      </c>
      <c r="B11" s="17" t="s">
        <v>26</v>
      </c>
      <c r="C11" s="32">
        <f>SUM(C12)</f>
        <v>1000000</v>
      </c>
    </row>
    <row r="12" spans="1:3" ht="12.75">
      <c r="A12" s="44" t="s">
        <v>201</v>
      </c>
      <c r="B12" s="17" t="s">
        <v>179</v>
      </c>
      <c r="C12" s="32">
        <f>SUM(C13)</f>
        <v>1000000</v>
      </c>
    </row>
    <row r="13" spans="1:3" ht="12.75">
      <c r="A13" s="114" t="s">
        <v>202</v>
      </c>
      <c r="B13" s="84" t="s">
        <v>180</v>
      </c>
      <c r="C13" s="85">
        <v>1000000</v>
      </c>
    </row>
    <row r="14" spans="1:3" ht="12.75">
      <c r="A14" s="44" t="s">
        <v>2</v>
      </c>
      <c r="B14" s="17" t="s">
        <v>17</v>
      </c>
      <c r="C14" s="32">
        <f>SUM(C15+C16+C22+C24)</f>
        <v>7988000</v>
      </c>
    </row>
    <row r="15" spans="1:3" s="51" customFormat="1" ht="12.75">
      <c r="A15" s="63" t="s">
        <v>3</v>
      </c>
      <c r="B15" s="97" t="s">
        <v>24</v>
      </c>
      <c r="C15" s="91">
        <v>0</v>
      </c>
    </row>
    <row r="16" spans="1:3" s="51" customFormat="1" ht="12.75">
      <c r="A16" s="63" t="s">
        <v>4</v>
      </c>
      <c r="B16" s="97" t="s">
        <v>32</v>
      </c>
      <c r="C16" s="91">
        <f>SUM(C17,C18,C19,C20,C21)</f>
        <v>6088000</v>
      </c>
    </row>
    <row r="17" spans="1:3" ht="12.75">
      <c r="A17" s="114" t="s">
        <v>196</v>
      </c>
      <c r="B17" s="19" t="s">
        <v>199</v>
      </c>
      <c r="C17" s="34">
        <v>0</v>
      </c>
    </row>
    <row r="18" spans="1:3" ht="12.75">
      <c r="A18" s="114" t="s">
        <v>197</v>
      </c>
      <c r="B18" s="19" t="s">
        <v>200</v>
      </c>
      <c r="C18" s="34">
        <v>0</v>
      </c>
    </row>
    <row r="19" spans="1:3" s="119" customFormat="1" ht="12.75">
      <c r="A19" s="114" t="s">
        <v>46</v>
      </c>
      <c r="B19" s="84" t="s">
        <v>47</v>
      </c>
      <c r="C19" s="85">
        <v>5999000</v>
      </c>
    </row>
    <row r="20" spans="1:3" ht="12.75">
      <c r="A20" s="114" t="s">
        <v>198</v>
      </c>
      <c r="B20" s="19" t="s">
        <v>206</v>
      </c>
      <c r="C20" s="34">
        <v>0</v>
      </c>
    </row>
    <row r="21" spans="1:3" ht="12.75">
      <c r="A21" s="114" t="s">
        <v>48</v>
      </c>
      <c r="B21" s="19" t="s">
        <v>49</v>
      </c>
      <c r="C21" s="34">
        <v>89000</v>
      </c>
    </row>
    <row r="22" spans="1:3" s="51" customFormat="1" ht="12.75">
      <c r="A22" s="63" t="s">
        <v>5</v>
      </c>
      <c r="B22" s="97" t="s">
        <v>31</v>
      </c>
      <c r="C22" s="91">
        <f>SUM(C23)</f>
        <v>1900000</v>
      </c>
    </row>
    <row r="23" spans="1:3" ht="12.75">
      <c r="A23" s="114" t="s">
        <v>61</v>
      </c>
      <c r="B23" s="19" t="s">
        <v>62</v>
      </c>
      <c r="C23" s="34">
        <v>1900000</v>
      </c>
    </row>
    <row r="24" spans="1:3" ht="12.75">
      <c r="A24" s="44" t="s">
        <v>0</v>
      </c>
      <c r="B24" s="19" t="s">
        <v>27</v>
      </c>
      <c r="C24" s="34">
        <v>0</v>
      </c>
    </row>
    <row r="25" spans="1:3" ht="12.75">
      <c r="A25" s="44" t="s">
        <v>6</v>
      </c>
      <c r="B25" s="17" t="s">
        <v>18</v>
      </c>
      <c r="C25" s="32">
        <f>SUM(C26+C28+C29+C30)</f>
        <v>1887000</v>
      </c>
    </row>
    <row r="26" spans="1:3" s="51" customFormat="1" ht="12.75">
      <c r="A26" s="63" t="s">
        <v>7</v>
      </c>
      <c r="B26" s="97" t="s">
        <v>28</v>
      </c>
      <c r="C26" s="91">
        <f>SUM(C27)</f>
        <v>1887000</v>
      </c>
    </row>
    <row r="27" spans="1:3" s="119" customFormat="1" ht="12.75">
      <c r="A27" s="114" t="s">
        <v>63</v>
      </c>
      <c r="B27" s="84" t="s">
        <v>28</v>
      </c>
      <c r="C27" s="85">
        <v>1887000</v>
      </c>
    </row>
    <row r="28" spans="1:3" ht="12.75">
      <c r="A28" s="35" t="s">
        <v>8</v>
      </c>
      <c r="B28" s="41" t="s">
        <v>29</v>
      </c>
      <c r="C28" s="42">
        <v>0</v>
      </c>
    </row>
    <row r="29" spans="1:3" ht="12.75">
      <c r="A29" s="35" t="s">
        <v>9</v>
      </c>
      <c r="B29" s="41" t="s">
        <v>30</v>
      </c>
      <c r="C29" s="42">
        <v>0</v>
      </c>
    </row>
    <row r="30" spans="1:3" ht="12.75">
      <c r="A30" s="35" t="s">
        <v>10</v>
      </c>
      <c r="B30" s="41" t="s">
        <v>1</v>
      </c>
      <c r="C30" s="42">
        <v>0</v>
      </c>
    </row>
    <row r="31" spans="1:3" ht="31.5" customHeight="1">
      <c r="A31" s="5"/>
      <c r="B31" s="20" t="s">
        <v>16</v>
      </c>
      <c r="C31" s="22">
        <f>SUM(C32,C35)</f>
        <v>838000</v>
      </c>
    </row>
    <row r="32" spans="1:3" ht="12.75">
      <c r="A32" s="74">
        <v>3</v>
      </c>
      <c r="B32" s="45" t="s">
        <v>19</v>
      </c>
      <c r="C32" s="30">
        <f>SUM(C33)</f>
        <v>730000</v>
      </c>
    </row>
    <row r="33" spans="1:3" s="26" customFormat="1" ht="12.75">
      <c r="A33" s="80">
        <v>323</v>
      </c>
      <c r="B33" s="78" t="s">
        <v>76</v>
      </c>
      <c r="C33" s="32">
        <f>SUM(C34)</f>
        <v>730000</v>
      </c>
    </row>
    <row r="34" spans="1:3" ht="12.75">
      <c r="A34" s="113">
        <v>3232</v>
      </c>
      <c r="B34" s="43" t="s">
        <v>12</v>
      </c>
      <c r="C34" s="42">
        <v>730000</v>
      </c>
    </row>
    <row r="35" spans="1:3" ht="12.75">
      <c r="A35" s="77">
        <v>4</v>
      </c>
      <c r="B35" s="6" t="s">
        <v>20</v>
      </c>
      <c r="C35" s="30">
        <f>SUM(C36)</f>
        <v>108000</v>
      </c>
    </row>
    <row r="36" spans="1:3" ht="12.75">
      <c r="A36" s="35" t="s">
        <v>4</v>
      </c>
      <c r="B36" s="41" t="s">
        <v>92</v>
      </c>
      <c r="C36" s="42">
        <f>SUM(C37)</f>
        <v>108000</v>
      </c>
    </row>
    <row r="37" spans="1:3" ht="12.75">
      <c r="A37" s="113">
        <v>42211</v>
      </c>
      <c r="B37" s="43" t="s">
        <v>92</v>
      </c>
      <c r="C37" s="42">
        <v>108000</v>
      </c>
    </row>
    <row r="38" spans="1:3" ht="12.75">
      <c r="A38" s="3"/>
      <c r="B38" s="4"/>
      <c r="C38" s="29"/>
    </row>
    <row r="39" spans="1:3" ht="12.75">
      <c r="A39" s="8"/>
      <c r="B39" s="9"/>
      <c r="C39" s="37"/>
    </row>
  </sheetData>
  <printOptions/>
  <pageMargins left="0.66" right="0.54" top="0.76" bottom="0.73" header="0.39" footer="0.5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korisnik</cp:lastModifiedBy>
  <cp:lastPrinted>2005-01-28T09:10:41Z</cp:lastPrinted>
  <dcterms:created xsi:type="dcterms:W3CDTF">2003-01-17T15:48:43Z</dcterms:created>
  <dcterms:modified xsi:type="dcterms:W3CDTF">2005-01-28T10:01:35Z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-1919790206</vt:i4>
  </property>
  <property fmtid="{D5CDD505-2E9C-101B-9397-08002B2CF9AE}" pid="3" name="_EmailSubject">
    <vt:lpwstr>prioriteti-zdravstvo</vt:lpwstr>
  </property>
  <property fmtid="{D5CDD505-2E9C-101B-9397-08002B2CF9AE}" pid="4" name="_AuthorEmail">
    <vt:lpwstr>davorka.maras-tkacuk@istra-istria.hr</vt:lpwstr>
  </property>
  <property fmtid="{D5CDD505-2E9C-101B-9397-08002B2CF9AE}" pid="5" name="_AuthorEmailDisplayName">
    <vt:lpwstr>Davorka Maras Tkačuk</vt:lpwstr>
  </property>
  <property fmtid="{D5CDD505-2E9C-101B-9397-08002B2CF9AE}" pid="6" name="_PreviousAdHocReviewCycleID">
    <vt:i4>-964338755</vt:i4>
  </property>
</Properties>
</file>